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3" firstSheet="2" activeTab="2"/>
  </bookViews>
  <sheets>
    <sheet name="23" sheetId="1" state="hidden" r:id="rId1"/>
    <sheet name="Заголовок2" sheetId="2" state="hidden" r:id="rId2"/>
    <sheet name="Инструкция" sheetId="3" r:id="rId3"/>
    <sheet name="Заголовок" sheetId="4" r:id="rId4"/>
    <sheet name="Свод" sheetId="5" r:id="rId5"/>
    <sheet name="Справочник" sheetId="6" r:id="rId6"/>
    <sheet name="Сетевые организации" sheetId="7" r:id="rId7"/>
    <sheet name="Сбытовые организации" sheetId="8" r:id="rId8"/>
    <sheet name="ЭСО" sheetId="9" r:id="rId9"/>
    <sheet name="TEHSHEET" sheetId="10" state="hidden" r:id="rId10"/>
  </sheets>
  <definedNames>
    <definedName name="AES">#REF!</definedName>
    <definedName name="AOE">#REF!</definedName>
    <definedName name="BALEE_FLOAD">#REF!</definedName>
    <definedName name="BALEE_PROT">(#REF!,#REF!,#REF!,#REF!)</definedName>
    <definedName name="BALEE_PROT_5">(#REF!,#REF!,#REF!,#REF!)</definedName>
    <definedName name="BALM_FLOAD">#REF!</definedName>
    <definedName name="BALM_PROT">(#REF!,#REF!,#REF!,#REF!)</definedName>
    <definedName name="BALM_PROT_5">(#REF!,#REF!,#REF!,#REF!)</definedName>
    <definedName name="CUR_VER">#REF!</definedName>
    <definedName name="CUR_VER_5">#REF!</definedName>
    <definedName name="DaNet">'TEHSHEET'!$I$52:$I$53</definedName>
    <definedName name="DATA">#REF!</definedName>
    <definedName name="DATE">#REF!</definedName>
    <definedName name="dip">(#REF!,#NAME?,#NAME?,#NAME?,#NAME?)</definedName>
    <definedName name="dip_5">(#REF!,#NAME?,#NAME?,#NAME?,#NAME?)</definedName>
    <definedName name="DOC">#REF!</definedName>
    <definedName name="Down_range">#REF!</definedName>
    <definedName name="eso">(#REF!,#NAME?)</definedName>
    <definedName name="eso_5">(#REF!,#NAME?)</definedName>
    <definedName name="ESO_ET">#REF!</definedName>
    <definedName name="ESO_ORG">'TEHSHEET'!$A$32:$Q$36</definedName>
    <definedName name="ESO_PROT">(#REF!,#REF!,#REF!,#NAME?)</definedName>
    <definedName name="ESO_PROT_4">(#REF!,#REF!,#REF!,#NAME?)</definedName>
    <definedName name="ESO_PROT_5">(#REF!,#REF!,#REF!,#NAME?)</definedName>
    <definedName name="ESOcom">#REF!</definedName>
    <definedName name="ESOcom_5">#REF!</definedName>
    <definedName name="Excel_BuiltIn_Print_Area_8">'Сбытовые организации'!#REF!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>(#REF!,#REF!,#REF!,#NAME?)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#REF!</definedName>
    <definedName name="KVART">'TEHSHEET'!$S$44:$S$48</definedName>
    <definedName name="L1_FOR_COPY">'TEHSHEET'!$A$145:$AC$145</definedName>
    <definedName name="L2_FOR_COPY">'TEHSHEET'!$A$146:$AC$146</definedName>
    <definedName name="L3_FOR_COPY">'TEHSHEET'!$A$147:$AC$147</definedName>
    <definedName name="L4_FOR_COPY">'TEHSHEET'!$A$148:$AC$148</definedName>
    <definedName name="MO">#REF!</definedName>
    <definedName name="MONTH">#REF!</definedName>
    <definedName name="net">(#REF!,#NAME?)</definedName>
    <definedName name="net_5">(#REF!,#NAME?)</definedName>
    <definedName name="NET_FOR_COPY">'TEHSHEET'!$A$132:$AC$140</definedName>
    <definedName name="NET_INV">'TEHSHEET'!$A$9:$Q$11</definedName>
    <definedName name="NET_ORG">'Справочник'!$B$10</definedName>
    <definedName name="NET_SCOPE_FOR_LOAD">'Сетевые организации'!$E$11:$X$49</definedName>
    <definedName name="NET_W">'TEHSHEET'!$A$13:$Q$13</definedName>
    <definedName name="NOM">#REF!</definedName>
    <definedName name="NSRF">#REF!</definedName>
    <definedName name="NSRF_5">'Свод'!#REF!</definedName>
    <definedName name="Num">#REF!</definedName>
    <definedName name="Num2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6_T2.1?Protection">P1_T2.1?Protection</definedName>
    <definedName name="P6_T2.1?Protection_4">P1_T2.1?Protection</definedName>
    <definedName name="P6_T2.1?Protection_5">P1_T2.1?Protection</definedName>
    <definedName name="PER_ET">#REF!</definedName>
    <definedName name="PER_ET_4">#REF!</definedName>
    <definedName name="PR1">#REF!</definedName>
    <definedName name="PR1_5">#REF!</definedName>
    <definedName name="PROT">#N/A</definedName>
    <definedName name="REG_ET">#REF!</definedName>
    <definedName name="REG_PROT">(#REF!,#REF!,#REF!,#REF!,#REF!,#REF!,#REF!)</definedName>
    <definedName name="REG_PROT_5">(#REF!,#REF!,#REF!,#REF!,#REF!,#REF!,#REF!)</definedName>
    <definedName name="REGcom">#REF!</definedName>
    <definedName name="REGION">'TEHSHEET'!$B$42:$B$126</definedName>
    <definedName name="REGION_5">#REF!</definedName>
    <definedName name="REGIONS">#REF!</definedName>
    <definedName name="REGIONS_4">#REF!</definedName>
    <definedName name="REGUL">#REF!</definedName>
    <definedName name="rgk">#N/A</definedName>
    <definedName name="RRE">#REF!</definedName>
    <definedName name="SBT_ET">#REF!</definedName>
    <definedName name="SBT_PROT">(#REF!,#REF!,#REF!,#REF!,P1_SBT_PROT)</definedName>
    <definedName name="SBT_PROT_4">(#REF!,#REF!,#REF!,#REF!,P1_SBT_PROT)</definedName>
    <definedName name="SBT_PROT_5">(#REF!,#REF!,#REF!,#REF!,P1_SBT_PROT)</definedName>
    <definedName name="SBTcom">#REF!</definedName>
    <definedName name="sbyt">#N/A</definedName>
    <definedName name="SBYT_INV">'TEHSHEET'!$A$23:$O$25</definedName>
    <definedName name="SBYT_ORG">'TEHSHEET'!$A$17:$O$21</definedName>
    <definedName name="SBYT_W">'TEHSHEET'!$A$28:$O$28</definedName>
    <definedName name="SCOPE_16_PRT">(P1_SCOPE_16_PRT,P2_SCOPE_16_PRT)</definedName>
    <definedName name="SCOPE_16_PRT_4">(P1_SCOPE_16_PRT,P2_SCOPE_16_PRT)</definedName>
    <definedName name="SCOPE_17.1_PRT">(#REF!,#REF!,#REF!,#REF!,#REF!,#REF!)</definedName>
    <definedName name="SCOPE_17_PRT">(#REF!,#REF!,#REF!,#REF!,#REF!,#REF!,#REF!,P1_SCOPE_17_PRT)</definedName>
    <definedName name="SCOPE_17_PRT_4">(#REF!,#REF!,#REF!,#REF!,#REF!,#REF!,#REF!,P1_SCOPE_17_PRT)</definedName>
    <definedName name="SCOPE_24_LD">(#REF!,#REF!)</definedName>
    <definedName name="SCOPE_24_PRT">(#REF!,#REF!,#REF!,#REF!)</definedName>
    <definedName name="SCOPE_25_PRT">(#REF!,#REF!,#REF!,#REF!)</definedName>
    <definedName name="SCOPE_4_PRT">(#REF!,#REF!,P1_SCOPE_4_PRT,P2_SCOPE_4_PRT)</definedName>
    <definedName name="SCOPE_4_PRT_4">(#REF!,#REF!,P1_SCOPE_4_PRT,P2_SCOPE_4_PRT)</definedName>
    <definedName name="SCOPE_5_PRT">(#REF!,#REF!,P1_SCOPE_5_PRT,P2_SCOPE_5_PRT)</definedName>
    <definedName name="SCOPE_5_PRT_4">(#REF!,#REF!,P1_SCOPE_5_PRT,P2_SCOPE_5_PRT)</definedName>
    <definedName name="SCOPE_CORR">(#REF!,#REF!,#REF!,#REF!,#REF!,P1_SCOPE_CORR,P2_SCOPE_CORR)</definedName>
    <definedName name="SCOPE_CORR_5">('Свод'!#REF!,'Свод'!#REF!,'Свод'!#REF!,'Свод'!#REF!,'Свод'!#REF!,P1_SCOPE_CORR,P2_SCOPE_CORR)</definedName>
    <definedName name="SCOPE_CPR">#REF!</definedName>
    <definedName name="SCOPE_CPR_5">'Свод'!$B$4:$H$8</definedName>
    <definedName name="SCOPE_ESOLD">#REF!</definedName>
    <definedName name="SCOPE_ETALON2">#REF!</definedName>
    <definedName name="SCOPE_F1_PRT">(#REF!,P1_SCOPE_F1_PRT,P2_SCOPE_F1_PRT,P3_SCOPE_F1_PRT,P4_SCOPE_F1_PRT)</definedName>
    <definedName name="SCOPE_F1_PRT_4">(#REF!,P1_SCOPE_F1_PRT,P2_SCOPE_F1_PRT,P3_SCOPE_F1_PRT,P4_SCOPE_F1_PRT)</definedName>
    <definedName name="SCOPE_F2_PRT">(#REF!,#REF!,#REF!,P1_SCOPE_F2_PRT,P2_SCOPE_F2_PRT)</definedName>
    <definedName name="SCOPE_F2_PRT_4">(#REF!,#REF!,#REF!,P1_SCOPE_F2_PRT,P2_SCOPE_F2_PRT)</definedName>
    <definedName name="SCOPE_FLOAD">(#REF!,P1_SCOPE_FLOAD)</definedName>
    <definedName name="SCOPE_FLOAD_4">(#REF!,P1_SCOPE_FLOAD)</definedName>
    <definedName name="SCOPE_FLOAD_5">(#REF!,P1_SCOPE_FLOAD)</definedName>
    <definedName name="SCOPE_FOR_LOAD_SPR">'Справочник'!$B$10:$E$10</definedName>
    <definedName name="SCOPE_FORM46_EE1">#REF!</definedName>
    <definedName name="SCOPE_FORM46_EE1_ZAG_KOD">'Заголовок'!#REF!</definedName>
    <definedName name="SCOPE_FORM46_EE1_ZAG_NAME">'Заголовок'!$D$11:$G$15</definedName>
    <definedName name="SCOPE_FRML">(#REF!,#REF!,P1_SCOPE_FRML)</definedName>
    <definedName name="SCOPE_FRML_4">(#REF!,#REF!,P1_SCOPE_FRML)</definedName>
    <definedName name="SCOPE_FRML_5">(#REF!,#REF!,P1_SCOPE_FRML)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(#REF!,#REF!,#REF!)</definedName>
    <definedName name="SCOPE_MO">(#REF!,#REF!)</definedName>
    <definedName name="SCOPE_MUPS">(#REF!,#REF!)</definedName>
    <definedName name="SCOPE_MUPS_NAMES">(#REF!,#REF!)</definedName>
    <definedName name="SCOPE_NALOG">#REF!</definedName>
    <definedName name="SCOPE_ORE">#REF!</definedName>
    <definedName name="SCOPE_OUTD">#N/A</definedName>
    <definedName name="SCOPE_PER_PRT">(P5_SCOPE_PER_PRT,P6_SCOPE_PER_PRT,P7_SCOPE_PER_PRT,P8_SCOPE_PER_PRT)</definedName>
    <definedName name="SCOPE_PER_PRT_4">(P5_SCOPE_PER_PRT,P6_SCOPE_PER_PRT,P7_SCOPE_PER_PRT,P8_SCOPE_PER_PRT)</definedName>
    <definedName name="SCOPE_PRD">#REF!</definedName>
    <definedName name="SCOPE_PRD_ET">#REF!</definedName>
    <definedName name="SCOPE_PRD_ET_4">#REF!</definedName>
    <definedName name="SCOPE_PRD_ET2">#REF!</definedName>
    <definedName name="SCOPE_PRT">#N/A</definedName>
    <definedName name="SCOPE_PRZ">#REF!</definedName>
    <definedName name="SCOPE_PRZ_ET">#REF!</definedName>
    <definedName name="SCOPE_PRZ_ET_4">#REF!</definedName>
    <definedName name="SCOPE_PRZ_ET2">#REF!</definedName>
    <definedName name="SCOPE_REGIONS">#REF!</definedName>
    <definedName name="SCOPE_REGLD">#REF!</definedName>
    <definedName name="SCOPE_RG">#REF!</definedName>
    <definedName name="SCOPE_RG_4">#REF!</definedName>
    <definedName name="SCOPE_SBTLD">#REF!</definedName>
    <definedName name="SCOPE_SETLD">#REF!</definedName>
    <definedName name="SCOPE_SPR_PRT">(#REF!,#REF!,#REF!)</definedName>
    <definedName name="SCOPE_SS">(#REF!,#REF!,#REF!,#REF!,#REF!,#REF!)</definedName>
    <definedName name="SCOPE_SS_5">('Свод'!#REF!,'Свод'!#REF!,'Свод'!#REF!,'Свод'!#REF!,'Свод'!#REF!,'Свод'!#REF!)</definedName>
    <definedName name="SCOPE_SS2">#REF!</definedName>
    <definedName name="SCOPE_SS2_5">'Свод'!#REF!</definedName>
    <definedName name="SCOPE_SV_LD1">(#REF!,#REF!,#REF!,#REF!,#REF!,P1_SCOPE_SV_LD1)</definedName>
    <definedName name="SCOPE_SV_LD1_4">(#REF!,#REF!,#REF!,#REF!,#REF!,P1_SCOPE_SV_LD1)</definedName>
    <definedName name="SCOPE_SV_PRT">(P1_SCOPE_SV_PRT,P2_SCOPE_SV_PRT,P3_SCOPE_SV_PRT)</definedName>
    <definedName name="SCOPE_SV_PRT_4">(P1_SCOPE_SV_PRT,P2_SCOPE_SV_PRT,P3_SCOPE_SV_PRT)</definedName>
    <definedName name="SCOPE_SVOD">'Свод'!$E$8:$H$18</definedName>
    <definedName name="SCOPE_TP">(#REF!,#REF!)</definedName>
    <definedName name="SET_ET">#REF!</definedName>
    <definedName name="SET_PROT">(#REF!,#REF!,#REF!,#REF!,#REF!,P1_SET_PROT)</definedName>
    <definedName name="SET_PROT_4">(#REF!,#REF!,#REF!,#REF!,#REF!,P1_SET_PROT)</definedName>
    <definedName name="SET_PROT_5">(#REF!,#REF!,#REF!,#REF!,#REF!,P1_SET_PROT)</definedName>
    <definedName name="SET_PRT">(#REF!,#REF!,#REF!,#REF!,P1_SET_PRT)</definedName>
    <definedName name="SET_PRT_4">(#REF!,#REF!,#REF!,#REF!,P1_SET_PRT)</definedName>
    <definedName name="SET_PRT_5">(#REF!,#REF!,#REF!,#REF!,P1_SET_PRT)</definedName>
    <definedName name="SETcom">#REF!</definedName>
    <definedName name="Sheet2?prefix?">"H"</definedName>
    <definedName name="SPR_ET">'TEHSHEET'!$J$51:$K$51</definedName>
    <definedName name="SPR_GES_ET">#REF!</definedName>
    <definedName name="SPR_GRES_ET">#REF!</definedName>
    <definedName name="SPR_NET_COPY">'TEHSHEET'!$B$38:$G$38</definedName>
    <definedName name="SPR_OTH_ET">#REF!</definedName>
    <definedName name="SPR_PROT">(#REF!,#REF!)</definedName>
    <definedName name="SPR_PROT_5">(#REF!,#REF!)</definedName>
    <definedName name="SPR_TES_ET">#REF!</definedName>
    <definedName name="SPRAV_PROT">#N/A</definedName>
    <definedName name="sq">#REF!</definedName>
    <definedName name="T2.1?Protection">P6_T2.1?Protection</definedName>
    <definedName name="T2.1?Protection_4">P6_T2.1?Protection_4</definedName>
    <definedName name="T2.1?Protection_5">P6_T2.1?Protection_5</definedName>
    <definedName name="T2?Protection">(P1_T2?Protection,P2_T2?Protection)</definedName>
    <definedName name="T2?Protection_4">(P1_T2?Protection,P2_T2?Protection)</definedName>
    <definedName name="T2?Protection_5">(P1_T2?Protection,P2_T2?Protection)</definedName>
    <definedName name="T2_DiapProt">(P1_T2_DiapProt,P2_T2_DiapProt)</definedName>
    <definedName name="T2_DiapProt_4">(P1_T2_DiapProt,P2_T2_DiapProt)</definedName>
    <definedName name="T2_DiapProt_5">(P1_T2_DiapProt,P2_T2_DiapProt)</definedName>
    <definedName name="T4.3?Data">'23'!$D$10:$H$17</definedName>
    <definedName name="T4.3?Table">'23'!$D$10:$H$17</definedName>
    <definedName name="T4.3?Title">'23'!$C$4</definedName>
    <definedName name="Table">#REF!</definedName>
    <definedName name="TARGET">'TEHSHEET'!$I$42:$I$45</definedName>
    <definedName name="TEMP">(#REF!,#REF!)</definedName>
    <definedName name="TES">#REF!</definedName>
    <definedName name="TES_DATA">#REF!</definedName>
    <definedName name="TES_LIST">#REF!</definedName>
    <definedName name="TTT">#REF!</definedName>
    <definedName name="VDOC">#REF!</definedName>
    <definedName name="YEAR">'TEHSHEET'!$P$45:$P$52</definedName>
    <definedName name="ZERO">#REF!</definedName>
    <definedName name="БазовыйПериод">'Заголовок2'!$B$15</definedName>
    <definedName name="БазовыйПериод_5">#REF!</definedName>
    <definedName name="БС">#REF!</definedName>
    <definedName name="БС_5">#REF!</definedName>
    <definedName name="ВТОП">#REF!</definedName>
    <definedName name="ДРУГОЕ">#REF!</definedName>
    <definedName name="ДРУГОЕ_5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3">'Заголовок'!$A$1:$H$17</definedName>
    <definedName name="_xlnm.Print_Area" localSheetId="2">'Инструкция'!$A$1:$N$57</definedName>
    <definedName name="_xlnm.Print_Area" localSheetId="4">'Свод'!$B$4:$H$18</definedName>
    <definedName name="ОРГ">#REF!</definedName>
    <definedName name="ОРГАНИЗАЦИЯ">#REF!</definedName>
    <definedName name="ПериодРегулирования">'Заголовок2'!$B$14</definedName>
    <definedName name="ПериодРегулирования_5">#REF!</definedName>
    <definedName name="ПоследнийГод">'Заголовок2'!$B$16</definedName>
    <definedName name="ПоследнийГод_5">#REF!</definedName>
    <definedName name="ПЭ">#REF!</definedName>
    <definedName name="ПЭ_5">#REF!</definedName>
    <definedName name="РГК">#REF!</definedName>
    <definedName name="РГК_5">#REF!</definedName>
    <definedName name="УГОЛЬ">#REF!</definedName>
    <definedName name="УГОЛЬ_5">#REF!</definedName>
  </definedNames>
  <calcPr fullCalcOnLoad="1"/>
</workbook>
</file>

<file path=xl/sharedStrings.xml><?xml version="1.0" encoding="utf-8"?>
<sst xmlns="http://schemas.openxmlformats.org/spreadsheetml/2006/main" count="747" uniqueCount="329">
  <si>
    <t>1</t>
  </si>
  <si>
    <t>Титульный лист</t>
  </si>
  <si>
    <t>ДАННЫЕ ОБ ИСПОЛНЕНИИ ИНВЕСТИЦИОННЫХ ПРОГРАММ СУБЪЕКТА РФ ПО СЕТЕВЫМ, СБЫТОВЫМ И ЭНЕРГОСНАБЖАЮЩИМ ОРГАНИЗАЦИЯМ</t>
  </si>
  <si>
    <t>Наименование организации:</t>
  </si>
  <si>
    <t>Ошибка ADODB.Recordset: Невозможно использование подключения для выполнения операции. Оно закрыто или не допускается  в данном контексте.</t>
  </si>
  <si>
    <t>Почтовый адрес:</t>
  </si>
  <si>
    <t>Код</t>
  </si>
  <si>
    <t>отчитывающейся организации по ОКПО</t>
  </si>
  <si>
    <t>вида деятельности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</si>
  <si>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</si>
  <si>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</si>
  <si>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</si>
  <si>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</si>
  <si>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</si>
  <si>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Период регулирования</t>
  </si>
  <si>
    <t>Базовый период</t>
  </si>
  <si>
    <t>Закончившийся год</t>
  </si>
  <si>
    <t>Шаблон создан:</t>
  </si>
  <si>
    <t>10:13</t>
  </si>
  <si>
    <t>Версия 1.2</t>
  </si>
  <si>
    <t>Мониторинг принятых инвестиционных программ субъектами РФ по сетевым, сбытовым и энергоснабжающим организациям</t>
  </si>
  <si>
    <t>Регион</t>
  </si>
  <si>
    <t>Выберите название региона из списка</t>
  </si>
  <si>
    <t>Год</t>
  </si>
  <si>
    <t>Квартал</t>
  </si>
  <si>
    <t>Руководитель организации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</si>
  <si>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</si>
  <si>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</si>
  <si>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</si>
  <si>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</si>
  <si>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</si>
  <si>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Итого по субъекту РФ</t>
  </si>
  <si>
    <t>Сбытовые компании, поставляющие энергию по регулируемым тарифам</t>
  </si>
  <si>
    <t>Сетевые компании</t>
  </si>
  <si>
    <t>Энергоснабжающие организации</t>
  </si>
  <si>
    <t xml:space="preserve"> тыс. руб.</t>
  </si>
  <si>
    <t>Наименование статьи:</t>
  </si>
  <si>
    <t>1. Проектируемые расходы на реализацию инвестиционной программы на отчетный год</t>
  </si>
  <si>
    <t>L1</t>
  </si>
  <si>
    <t>1.1. За счет регулируемых тарифов (надбавок)</t>
  </si>
  <si>
    <t>L1.1</t>
  </si>
  <si>
    <t>1.1.1. Амортизация</t>
  </si>
  <si>
    <t>L1.1.1</t>
  </si>
  <si>
    <t>1.1.2. Прибыль</t>
  </si>
  <si>
    <t>L1.1.2</t>
  </si>
  <si>
    <t>1.1.3. Возврат капитала</t>
  </si>
  <si>
    <t>L1.1.3</t>
  </si>
  <si>
    <t>Х</t>
  </si>
  <si>
    <t>1.1.4. Доход на капитал</t>
  </si>
  <si>
    <t>L1.1.4</t>
  </si>
  <si>
    <t>1.2. Структура источников финансирования</t>
  </si>
  <si>
    <t>L1.2</t>
  </si>
  <si>
    <t>1.2.1. Собственный капитал</t>
  </si>
  <si>
    <t>L1.2.1</t>
  </si>
  <si>
    <t>1.2.2. Привлеченный капитал</t>
  </si>
  <si>
    <t>L1.2.2</t>
  </si>
  <si>
    <t>1.3. За счет платы за технологическое присоединение к электрическим сетям (заполняется по сетевым/ЭСО организациям)</t>
  </si>
  <si>
    <t>L1.3</t>
  </si>
  <si>
    <t>X</t>
  </si>
  <si>
    <t>1.4. За счет иных источников</t>
  </si>
  <si>
    <t>L1.4</t>
  </si>
  <si>
    <t>ORG</t>
  </si>
  <si>
    <t>INN</t>
  </si>
  <si>
    <t>KPP</t>
  </si>
  <si>
    <t>RAB</t>
  </si>
  <si>
    <t>Название организации</t>
  </si>
  <si>
    <t>ИНН</t>
  </si>
  <si>
    <t>КПП</t>
  </si>
  <si>
    <t>Утверждено по методике RAB</t>
  </si>
  <si>
    <t>Справочник сетевых организаций</t>
  </si>
  <si>
    <t>Добавить организацию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</si>
  <si>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</si>
  <si>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</si>
  <si>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</si>
  <si>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</si>
  <si>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</si>
  <si>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</si>
  <si>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</si>
  <si>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</si>
  <si>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</si>
  <si>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</si>
  <si>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</si>
  <si>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</si>
  <si>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</si>
  <si>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</si>
  <si>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</si>
  <si>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</si>
  <si>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</si>
  <si>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</si>
  <si>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</si>
  <si>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</si>
  <si>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</si>
  <si>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</si>
  <si>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</si>
  <si>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Ед.изм.(км.,МВА)</t>
  </si>
  <si>
    <t>Проектная сметная стоимость ВСЕГО, тыс. руб.</t>
  </si>
  <si>
    <t>Итого</t>
  </si>
  <si>
    <t>За счет регулируемых тарифов по передаче Амортизация</t>
  </si>
  <si>
    <t>За счет регулируемых тарифов по передаче Прибыль</t>
  </si>
  <si>
    <t>За счет платы за технологическое присоединение</t>
  </si>
  <si>
    <t>За счет иных источников</t>
  </si>
  <si>
    <t>Примечание</t>
  </si>
  <si>
    <t>За счет регулируемых долгосрочных тарифов по передач Возврат капитала</t>
  </si>
  <si>
    <t>За счет регулируемых долгосрочных тарифов по передач Доход на капитал</t>
  </si>
  <si>
    <t>Структура источников финансирования Собственный капитал</t>
  </si>
  <si>
    <t>Структура источников финансирования Привлеченный капитал</t>
  </si>
  <si>
    <t>За счет иных источников (расшифровать)</t>
  </si>
  <si>
    <t>Мониторинг инвестиционных программ сетевых компаний, в т.ч. перешедших на RAB, за ________ год долгосрочного периода регулирования"</t>
  </si>
  <si>
    <t>№ п/п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</si>
  <si>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</si>
  <si>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</si>
  <si>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</si>
  <si>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 xml:space="preserve">Источники финансирования в отчетном периоде, тыс.рублей </t>
  </si>
  <si>
    <t>Источники финансирования в отчетном периоде, тыс. рублей (1)</t>
  </si>
  <si>
    <t>За счет регулируемых тарифов по передаче</t>
  </si>
  <si>
    <t>За счет регулируемых долгосрочных тарифов по передаче</t>
  </si>
  <si>
    <t>Структура источников финансирования</t>
  </si>
  <si>
    <t>Амортизация</t>
  </si>
  <si>
    <t>Прибыль</t>
  </si>
  <si>
    <t>Возврат капитала</t>
  </si>
  <si>
    <t>Доход на капитал</t>
  </si>
  <si>
    <t>Собственный капитал</t>
  </si>
  <si>
    <t>Привлеченный капитал</t>
  </si>
  <si>
    <t>1.</t>
  </si>
  <si>
    <t>Период (год долгосрочного периода регулирования)</t>
  </si>
  <si>
    <t>x</t>
  </si>
  <si>
    <t>ИТОГО</t>
  </si>
  <si>
    <t>1.1.</t>
  </si>
  <si>
    <t>Достройка, дооборудование, модернизация</t>
  </si>
  <si>
    <t>Достройка, дооборудование, модернизация*</t>
  </si>
  <si>
    <t>1.2.</t>
  </si>
  <si>
    <t>Реконструкция</t>
  </si>
  <si>
    <t>Реконструкция**</t>
  </si>
  <si>
    <t>1.3.</t>
  </si>
  <si>
    <t>Техническое перевооружение</t>
  </si>
  <si>
    <t>Техническое перевооружение***</t>
  </si>
  <si>
    <t>1.4.</t>
  </si>
  <si>
    <t>Новое строительство</t>
  </si>
  <si>
    <t>Новое строительство*****</t>
  </si>
  <si>
    <t>2.</t>
  </si>
  <si>
    <t>Всего по Региону</t>
  </si>
  <si>
    <t>2.1.</t>
  </si>
  <si>
    <t>L2.1</t>
  </si>
  <si>
    <t>2.2.</t>
  </si>
  <si>
    <t>L2.2</t>
  </si>
  <si>
    <t>2.3.</t>
  </si>
  <si>
    <t>L2.3</t>
  </si>
  <si>
    <t>2.4.</t>
  </si>
  <si>
    <t>L.4</t>
  </si>
  <si>
    <t>метка</t>
  </si>
  <si>
    <t>По строке "Период (год долгосрочного периода регулирования)" заполнятся только регионами утвержденных с применением метода доходности на инвестированный капитал</t>
  </si>
  <si>
    <t>*</t>
  </si>
  <si>
    <t>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</t>
  </si>
  <si>
    <t>**</t>
  </si>
  <si>
    <t xml:space="preserve">К реконструкции относится переустройство существующих объектов основных средств, </t>
  </si>
  <si>
    <t>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</t>
  </si>
  <si>
    <t>***</t>
  </si>
  <si>
    <t xml:space="preserve">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</t>
  </si>
  <si>
    <t>модернизации и замены морально устаревшего и физически изношенного оборудования.</t>
  </si>
  <si>
    <t>*****</t>
  </si>
  <si>
    <t>К новому строительству относятся мероприятия по строительству новых объектов основных средств, не связанные с *,**,*** и ****</t>
  </si>
  <si>
    <t>(1)</t>
  </si>
  <si>
    <t>Заполняется для РСК, регулирование которых осуществляется методом доходности инвестированного капитала</t>
  </si>
  <si>
    <t>Наименование компании, инвестиционного проекта, объекта и работ</t>
  </si>
  <si>
    <t>Источники финансирования в отчетном периоде, тыс. рублей</t>
  </si>
  <si>
    <t>Цель реализации проекта</t>
  </si>
  <si>
    <t>Исполнитель по договору</t>
  </si>
  <si>
    <t>За счет регулируемой сбытовой надбавки</t>
  </si>
  <si>
    <t>план</t>
  </si>
  <si>
    <t>факт</t>
  </si>
  <si>
    <t>ПЛАН</t>
  </si>
  <si>
    <t>ФАКТ</t>
  </si>
  <si>
    <t>Добавить сбытовую организацию</t>
  </si>
  <si>
    <t>За счет регулируемых тарифов</t>
  </si>
  <si>
    <t>За счет регулируемых тарифов по присоединению</t>
  </si>
  <si>
    <t>Добавить энергоснабжающую компанию</t>
  </si>
  <si>
    <t xml:space="preserve"> 1.</t>
  </si>
  <si>
    <t>Всего по сетевой компании</t>
  </si>
  <si>
    <t xml:space="preserve"> 1.1</t>
  </si>
  <si>
    <t>Всего по инвестиционному проекту</t>
  </si>
  <si>
    <t xml:space="preserve"> 1.1.1</t>
  </si>
  <si>
    <t>Наименование работ</t>
  </si>
  <si>
    <t>Добавить работы по проекту</t>
  </si>
  <si>
    <t>Добавить инвестиционный проект</t>
  </si>
  <si>
    <t>Всего по сбытовой компании</t>
  </si>
  <si>
    <t>Всего по энергоснабжающей компании</t>
  </si>
  <si>
    <t>Название сетевой организации</t>
  </si>
  <si>
    <t>Удалить</t>
  </si>
  <si>
    <t>Новое строительство и расширение</t>
  </si>
  <si>
    <t>Алтайский край</t>
  </si>
  <si>
    <t>Техническое перевооружение и реконструкция</t>
  </si>
  <si>
    <t>Амурская область</t>
  </si>
  <si>
    <t>Приобретение объектов основных средств</t>
  </si>
  <si>
    <t>Архангельская область</t>
  </si>
  <si>
    <t>I квартал</t>
  </si>
  <si>
    <t>Астраханская область</t>
  </si>
  <si>
    <t>II квартал</t>
  </si>
  <si>
    <t>Белгородская область</t>
  </si>
  <si>
    <t>III квартал</t>
  </si>
  <si>
    <t>Брянская область</t>
  </si>
  <si>
    <t>IV квартал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</si>
  <si>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</si>
  <si>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</si>
  <si>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</si>
  <si>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</si>
  <si>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</t>
  </si>
  <si>
    <t>г. Москва</t>
  </si>
  <si>
    <t>Нет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</si>
  <si>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</si>
  <si>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</si>
  <si>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</si>
  <si>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</si>
  <si>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</si>
  <si>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</si>
  <si>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</si>
  <si>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</si>
  <si>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</si>
  <si>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</si>
  <si>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</si>
  <si>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</si>
  <si>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</si>
  <si>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</si>
  <si>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</si>
  <si>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</si>
  <si>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</si>
  <si>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</si>
  <si>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</si>
  <si>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</si>
  <si>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</si>
  <si>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</si>
  <si>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</si>
  <si>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</si>
  <si>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</si>
  <si>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</si>
  <si>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</si>
  <si>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</si>
  <si>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</si>
  <si>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</si>
  <si>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</si>
  <si>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</si>
  <si>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</si>
  <si>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</si>
  <si>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</si>
  <si>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</si>
  <si>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</si>
  <si>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</si>
  <si>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</si>
  <si>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</si>
  <si>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</si>
  <si>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</si>
  <si>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</si>
  <si>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</si>
  <si>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</si>
  <si>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</si>
  <si>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</si>
  <si>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</si>
  <si>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</si>
  <si>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</si>
  <si>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</si>
  <si>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</si>
  <si>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</si>
  <si>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</si>
  <si>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</si>
  <si>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</si>
  <si>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</si>
  <si>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</si>
  <si>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</si>
  <si>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</si>
  <si>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</si>
  <si>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</si>
  <si>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</si>
  <si>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</si>
  <si>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</si>
  <si>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</si>
  <si>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</si>
  <si>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</si>
  <si>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</si>
  <si>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</si>
  <si>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</si>
  <si>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</si>
  <si>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</si>
  <si>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флаги</t>
  </si>
  <si>
    <t>низвание сети</t>
  </si>
  <si>
    <t>подпункты</t>
  </si>
  <si>
    <t>раб?</t>
  </si>
  <si>
    <t>инн</t>
  </si>
  <si>
    <t>1.1</t>
  </si>
  <si>
    <t>Добавить1</t>
  </si>
  <si>
    <t>1.2</t>
  </si>
  <si>
    <t>Добавить2</t>
  </si>
  <si>
    <t>1.3</t>
  </si>
  <si>
    <t>Добавить3</t>
  </si>
  <si>
    <t>1.4</t>
  </si>
  <si>
    <t>Добавить4</t>
  </si>
  <si>
    <t>Беляев Владимир Викторович</t>
  </si>
  <si>
    <t>Алексеенкова Наталья Григорьевна</t>
  </si>
  <si>
    <t>Главный экономист</t>
  </si>
  <si>
    <t>8-496-56-4-15-27</t>
  </si>
  <si>
    <t/>
  </si>
  <si>
    <t>МУП"Электросеть"г.ФрязиноМ.О.</t>
  </si>
  <si>
    <t>5052002110</t>
  </si>
  <si>
    <t>505201001</t>
  </si>
  <si>
    <t>ТП-430</t>
  </si>
  <si>
    <t>2*250</t>
  </si>
  <si>
    <t>кВа</t>
  </si>
  <si>
    <t>ТП-432</t>
  </si>
  <si>
    <t>ТП-433</t>
  </si>
  <si>
    <t>2*400</t>
  </si>
  <si>
    <t>ТП-434</t>
  </si>
  <si>
    <t>ТП-435</t>
  </si>
  <si>
    <t>ТП-438</t>
  </si>
  <si>
    <t>2*630</t>
  </si>
  <si>
    <t>ТП-440</t>
  </si>
  <si>
    <t>ТП-437</t>
  </si>
  <si>
    <t>2*400 / 8</t>
  </si>
  <si>
    <t>кВа / км</t>
  </si>
  <si>
    <t>ТП-3</t>
  </si>
  <si>
    <t>250 / 8</t>
  </si>
  <si>
    <t>Установка АСКУЭ на границах раздела сетей</t>
  </si>
  <si>
    <t>точка учёта</t>
  </si>
  <si>
    <t>Приобретение оргтехники</t>
  </si>
  <si>
    <t>Прибор для поиска кабелей Easylok RxTx</t>
  </si>
  <si>
    <t>Установка автоматической системы телемеханики на ТП</t>
  </si>
  <si>
    <t>ТП-160</t>
  </si>
  <si>
    <t>административного здания</t>
  </si>
  <si>
    <t>Разработка веб-сайта</t>
  </si>
  <si>
    <t>Установка кондиционеров</t>
  </si>
  <si>
    <t xml:space="preserve"> </t>
  </si>
  <si>
    <t>кабельной линии от ТП-9 до главного корпуса больницы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</si>
</sst>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[Red]&quot;($&quot;#,##0\)"/>
    <numFmt numFmtId="165" formatCode="General_)"/>
    <numFmt numFmtId="166" formatCode="_-* #,##0_р_._-;\-* #,##0_р_._-;_-* \-_р_._-;_-@_-"/>
    <numFmt numFmtId="167" formatCode="_-* #,##0.00_р_._-;\-* #,##0.00_р_._-;_-* \-??_р_._-;_-@_-"/>
    <numFmt numFmtId="168" formatCode="mmmm\ yyyy;@"/>
  </numFmts>
  <fonts count="67">
    <font>
      <sz val="9"/>
      <name val="Tahoma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color indexed="9"/>
      <name val="Arial Cyr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sz val="12"/>
      <name val="Arial Cyr"/>
      <family val="2"/>
    </font>
    <font>
      <b/>
      <u val="single"/>
      <sz val="11"/>
      <color indexed="12"/>
      <name val="Arial"/>
      <family val="2"/>
    </font>
    <font>
      <sz val="14"/>
      <name val="Tahoma"/>
      <family val="2"/>
    </font>
    <font>
      <sz val="10"/>
      <name val="Times New Roman"/>
      <family val="1"/>
    </font>
    <font>
      <sz val="10"/>
      <color indexed="9"/>
      <name val="Tahoma"/>
      <family val="2"/>
    </font>
    <font>
      <b/>
      <u val="single"/>
      <sz val="10"/>
      <color indexed="12"/>
      <name val="Tahoma"/>
      <family val="2"/>
    </font>
    <font>
      <sz val="9"/>
      <name val="Arial"/>
      <family val="2"/>
    </font>
    <font>
      <u val="single"/>
      <sz val="9"/>
      <color indexed="36"/>
      <name val="Tahom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8">
    <xf numFmtId="49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4" fontId="0" fillId="0" borderId="0" applyFill="0" applyBorder="0" applyProtection="0">
      <alignment vertical="top"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3" fillId="0" borderId="0">
      <alignment/>
      <protection/>
    </xf>
    <xf numFmtId="49" fontId="3" fillId="0" borderId="0">
      <alignment horizontal="left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65" fontId="2" fillId="0" borderId="1">
      <alignment/>
      <protection locked="0"/>
    </xf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49" fontId="28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5" fontId="6" fillId="28" borderId="1">
      <alignment/>
      <protection/>
    </xf>
    <xf numFmtId="4" fontId="0" fillId="29" borderId="0" applyBorder="0">
      <alignment horizontal="right"/>
      <protection/>
    </xf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8" fillId="0" borderId="0">
      <alignment horizontal="center" vertical="top" wrapText="1"/>
      <protection/>
    </xf>
    <xf numFmtId="0" fontId="9" fillId="0" borderId="0">
      <alignment horizontal="center" vertical="center" wrapText="1"/>
      <protection/>
    </xf>
    <xf numFmtId="0" fontId="7" fillId="0" borderId="0" applyFill="0">
      <alignment wrapText="1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9" fontId="7" fillId="0" borderId="0">
      <alignment horizontal="center"/>
      <protection/>
    </xf>
    <xf numFmtId="166" fontId="0" fillId="0" borderId="0" applyFill="0" applyBorder="0" applyProtection="0">
      <alignment vertical="top"/>
    </xf>
    <xf numFmtId="167" fontId="0" fillId="0" borderId="0" applyFill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0" fillId="34" borderId="0" applyBorder="0">
      <alignment horizontal="right"/>
      <protection/>
    </xf>
    <xf numFmtId="4" fontId="0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6" fillId="36" borderId="0" applyNumberFormat="0" applyBorder="0" applyAlignment="0" applyProtection="0"/>
  </cellStyleXfs>
  <cellXfs count="294">
    <xf numFmtId="49" fontId="0" fillId="0" borderId="0" xfId="0" applyAlignment="1">
      <alignment vertical="top"/>
    </xf>
    <xf numFmtId="49" fontId="0" fillId="37" borderId="0" xfId="0" applyFill="1" applyAlignment="1">
      <alignment vertical="top"/>
    </xf>
    <xf numFmtId="49" fontId="0" fillId="38" borderId="0" xfId="0" applyFill="1" applyAlignment="1">
      <alignment vertical="top"/>
    </xf>
    <xf numFmtId="49" fontId="0" fillId="0" borderId="0" xfId="0" applyFont="1" applyAlignment="1">
      <alignment horizontal="right" vertical="top"/>
    </xf>
    <xf numFmtId="49" fontId="0" fillId="0" borderId="0" xfId="0" applyAlignment="1">
      <alignment vertical="top"/>
    </xf>
    <xf numFmtId="49" fontId="5" fillId="0" borderId="0" xfId="0" applyFont="1" applyAlignment="1">
      <alignment horizontal="center" vertical="top"/>
    </xf>
    <xf numFmtId="49" fontId="0" fillId="0" borderId="0" xfId="0" applyAlignment="1">
      <alignment horizontal="center" vertical="top"/>
    </xf>
    <xf numFmtId="49" fontId="0" fillId="0" borderId="0" xfId="0" applyBorder="1" applyAlignment="1">
      <alignment vertical="top"/>
    </xf>
    <xf numFmtId="49" fontId="0" fillId="0" borderId="0" xfId="0" applyBorder="1" applyAlignment="1">
      <alignment vertical="top"/>
    </xf>
    <xf numFmtId="49" fontId="0" fillId="0" borderId="10" xfId="0" applyFont="1" applyBorder="1" applyAlignment="1">
      <alignment vertical="top"/>
    </xf>
    <xf numFmtId="49" fontId="0" fillId="0" borderId="11" xfId="0" applyFont="1" applyBorder="1" applyAlignment="1">
      <alignment vertical="top"/>
    </xf>
    <xf numFmtId="0" fontId="5" fillId="0" borderId="10" xfId="55" applyFont="1" applyBorder="1">
      <alignment horizontal="center" vertical="center" wrapText="1"/>
      <protection/>
    </xf>
    <xf numFmtId="0" fontId="5" fillId="0" borderId="12" xfId="55" applyFont="1" applyBorder="1">
      <alignment horizontal="center" vertical="center" wrapText="1"/>
      <protection/>
    </xf>
    <xf numFmtId="0" fontId="5" fillId="0" borderId="13" xfId="55" applyFont="1" applyBorder="1">
      <alignment horizontal="center" vertical="center" wrapText="1"/>
      <protection/>
    </xf>
    <xf numFmtId="0" fontId="5" fillId="0" borderId="14" xfId="55" applyBorder="1">
      <alignment horizontal="center" vertical="center" wrapText="1"/>
      <protection/>
    </xf>
    <xf numFmtId="0" fontId="5" fillId="0" borderId="15" xfId="55" applyBorder="1">
      <alignment horizontal="center" vertical="center" wrapText="1"/>
      <protection/>
    </xf>
    <xf numFmtId="0" fontId="5" fillId="0" borderId="16" xfId="55" applyBorder="1">
      <alignment horizontal="center" vertical="center" wrapText="1"/>
      <protection/>
    </xf>
    <xf numFmtId="49" fontId="0" fillId="0" borderId="17" xfId="0" applyFont="1" applyBorder="1" applyAlignment="1">
      <alignment vertical="top"/>
    </xf>
    <xf numFmtId="49" fontId="0" fillId="0" borderId="18" xfId="0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/>
    </xf>
    <xf numFmtId="49" fontId="0" fillId="0" borderId="14" xfId="0" applyFont="1" applyBorder="1" applyAlignment="1">
      <alignment vertical="top"/>
    </xf>
    <xf numFmtId="0" fontId="10" fillId="0" borderId="16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 vertical="top"/>
    </xf>
    <xf numFmtId="14" fontId="0" fillId="0" borderId="0" xfId="0" applyNumberFormat="1" applyAlignment="1">
      <alignment vertical="top"/>
    </xf>
    <xf numFmtId="0" fontId="2" fillId="0" borderId="0" xfId="70">
      <alignment/>
      <protection/>
    </xf>
    <xf numFmtId="0" fontId="11" fillId="0" borderId="0" xfId="70" applyFont="1">
      <alignment/>
      <protection/>
    </xf>
    <xf numFmtId="0" fontId="12" fillId="0" borderId="0" xfId="70" applyFont="1" applyAlignment="1">
      <alignment horizontal="center"/>
      <protection/>
    </xf>
    <xf numFmtId="0" fontId="13" fillId="0" borderId="0" xfId="70" applyFont="1">
      <alignment/>
      <protection/>
    </xf>
    <xf numFmtId="0" fontId="12" fillId="0" borderId="0" xfId="70" applyFont="1" applyAlignment="1">
      <alignment horizontal="justify"/>
      <protection/>
    </xf>
    <xf numFmtId="0" fontId="13" fillId="0" borderId="0" xfId="70" applyFont="1" applyAlignment="1">
      <alignment horizontal="justify"/>
      <protection/>
    </xf>
    <xf numFmtId="0" fontId="12" fillId="0" borderId="0" xfId="70" applyFont="1">
      <alignment/>
      <protection/>
    </xf>
    <xf numFmtId="0" fontId="14" fillId="0" borderId="0" xfId="70" applyFont="1" applyAlignment="1">
      <alignment horizontal="justify"/>
      <protection/>
    </xf>
    <xf numFmtId="49" fontId="1" fillId="0" borderId="0" xfId="68" applyFont="1" applyBorder="1">
      <alignment vertical="top"/>
      <protection/>
    </xf>
    <xf numFmtId="0" fontId="15" fillId="0" borderId="0" xfId="67" applyNumberFormat="1" applyFont="1" applyAlignment="1">
      <alignment horizontal="left"/>
      <protection/>
    </xf>
    <xf numFmtId="0" fontId="2" fillId="0" borderId="0" xfId="71" applyFont="1" applyAlignment="1">
      <alignment vertical="center"/>
      <protection/>
    </xf>
    <xf numFmtId="0" fontId="1" fillId="0" borderId="0" xfId="68" applyNumberFormat="1" applyFont="1" applyBorder="1">
      <alignment vertical="top"/>
      <protection/>
    </xf>
    <xf numFmtId="0" fontId="17" fillId="0" borderId="0" xfId="67" applyFont="1" applyAlignment="1">
      <alignment horizontal="right"/>
      <protection/>
    </xf>
    <xf numFmtId="0" fontId="16" fillId="0" borderId="0" xfId="71" applyFont="1" applyAlignment="1">
      <alignment vertical="center"/>
      <protection/>
    </xf>
    <xf numFmtId="0" fontId="19" fillId="0" borderId="0" xfId="51" applyFont="1" applyBorder="1" applyAlignment="1" applyProtection="1">
      <alignment horizontal="center" vertical="center" wrapText="1"/>
      <protection locked="0"/>
    </xf>
    <xf numFmtId="49" fontId="20" fillId="0" borderId="0" xfId="68" applyFont="1" applyBorder="1" applyAlignment="1">
      <alignment horizontal="center" vertical="center"/>
      <protection/>
    </xf>
    <xf numFmtId="49" fontId="20" fillId="0" borderId="0" xfId="68" applyFont="1" applyBorder="1" applyAlignment="1">
      <alignment vertical="top"/>
      <protection/>
    </xf>
    <xf numFmtId="49" fontId="19" fillId="34" borderId="10" xfId="68" applyFont="1" applyFill="1" applyBorder="1">
      <alignment vertical="top"/>
      <protection/>
    </xf>
    <xf numFmtId="49" fontId="19" fillId="34" borderId="14" xfId="68" applyFont="1" applyFill="1" applyBorder="1">
      <alignment vertical="top"/>
      <protection/>
    </xf>
    <xf numFmtId="49" fontId="19" fillId="34" borderId="11" xfId="68" applyFont="1" applyFill="1" applyBorder="1">
      <alignment vertical="top"/>
      <protection/>
    </xf>
    <xf numFmtId="49" fontId="20" fillId="0" borderId="0" xfId="68" applyFont="1" applyBorder="1">
      <alignment vertical="top"/>
      <protection/>
    </xf>
    <xf numFmtId="0" fontId="19" fillId="34" borderId="15" xfId="65" applyFont="1" applyFill="1" applyBorder="1" applyAlignment="1">
      <alignment horizontal="right"/>
      <protection/>
    </xf>
    <xf numFmtId="0" fontId="2" fillId="0" borderId="0" xfId="69" applyFont="1" applyFill="1" applyBorder="1">
      <alignment/>
      <protection/>
    </xf>
    <xf numFmtId="49" fontId="17" fillId="0" borderId="0" xfId="66" applyFont="1" applyFill="1" applyBorder="1" applyAlignment="1">
      <alignment vertical="center" wrapText="1"/>
      <protection/>
    </xf>
    <xf numFmtId="49" fontId="21" fillId="0" borderId="0" xfId="66" applyFont="1" applyFill="1" applyBorder="1" applyAlignment="1">
      <alignment vertical="center" wrapText="1"/>
      <protection/>
    </xf>
    <xf numFmtId="49" fontId="17" fillId="0" borderId="0" xfId="66" applyFont="1" applyFill="1" applyBorder="1" applyAlignment="1">
      <alignment horizontal="center" vertical="center" wrapText="1"/>
      <protection/>
    </xf>
    <xf numFmtId="0" fontId="2" fillId="0" borderId="0" xfId="69">
      <alignment/>
      <protection/>
    </xf>
    <xf numFmtId="49" fontId="22" fillId="0" borderId="0" xfId="0" applyNumberFormat="1" applyFont="1" applyAlignment="1">
      <alignment vertical="top"/>
    </xf>
    <xf numFmtId="49" fontId="23" fillId="0" borderId="0" xfId="66" applyFont="1" applyFill="1" applyBorder="1" applyAlignment="1">
      <alignment vertical="center" wrapText="1"/>
      <protection/>
    </xf>
    <xf numFmtId="49" fontId="23" fillId="0" borderId="0" xfId="66" applyFont="1" applyFill="1" applyBorder="1" applyAlignment="1">
      <alignment horizontal="center" vertical="center"/>
      <protection/>
    </xf>
    <xf numFmtId="0" fontId="23" fillId="0" borderId="0" xfId="69" applyFont="1">
      <alignment/>
      <protection/>
    </xf>
    <xf numFmtId="49" fontId="11" fillId="0" borderId="0" xfId="35" applyNumberFormat="1" applyFont="1" applyFill="1" applyBorder="1" applyAlignment="1">
      <alignment vertical="center"/>
      <protection/>
    </xf>
    <xf numFmtId="49" fontId="0" fillId="0" borderId="0" xfId="66" applyFont="1" applyFill="1" applyBorder="1" applyAlignment="1">
      <alignment horizontal="center" vertical="center" wrapText="1"/>
      <protection/>
    </xf>
    <xf numFmtId="0" fontId="19" fillId="0" borderId="0" xfId="69" applyFont="1" applyAlignment="1">
      <alignment horizontal="center" wrapText="1"/>
      <protection/>
    </xf>
    <xf numFmtId="0" fontId="24" fillId="0" borderId="0" xfId="69" applyFont="1" applyAlignment="1">
      <alignment horizontal="center" wrapText="1"/>
      <protection/>
    </xf>
    <xf numFmtId="0" fontId="20" fillId="0" borderId="0" xfId="69" applyFont="1" applyAlignment="1">
      <alignment horizontal="center" wrapText="1"/>
      <protection/>
    </xf>
    <xf numFmtId="49" fontId="0" fillId="0" borderId="0" xfId="66" applyFont="1" applyFill="1" applyBorder="1" applyAlignment="1">
      <alignment vertical="center" wrapText="1"/>
      <protection/>
    </xf>
    <xf numFmtId="0" fontId="25" fillId="0" borderId="19" xfId="55" applyFont="1" applyBorder="1" applyAlignment="1">
      <alignment horizontal="center" vertical="center" wrapTex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49" fontId="20" fillId="0" borderId="0" xfId="66" applyFont="1" applyFill="1" applyBorder="1" applyAlignment="1">
      <alignment vertical="center" wrapText="1"/>
      <protection/>
    </xf>
    <xf numFmtId="0" fontId="19" fillId="0" borderId="21" xfId="66" applyNumberFormat="1" applyFont="1" applyFill="1" applyBorder="1" applyAlignment="1">
      <alignment vertical="center" wrapText="1"/>
      <protection/>
    </xf>
    <xf numFmtId="0" fontId="23" fillId="0" borderId="21" xfId="66" applyNumberFormat="1" applyFont="1" applyFill="1" applyBorder="1" applyAlignment="1">
      <alignment vertical="center" wrapText="1"/>
      <protection/>
    </xf>
    <xf numFmtId="0" fontId="26" fillId="0" borderId="21" xfId="66" applyNumberFormat="1" applyFont="1" applyFill="1" applyBorder="1" applyAlignment="1">
      <alignment vertical="center" wrapText="1"/>
      <protection/>
    </xf>
    <xf numFmtId="2" fontId="19" fillId="34" borderId="21" xfId="55" applyNumberFormat="1" applyFont="1" applyFill="1" applyBorder="1" applyAlignment="1">
      <alignment horizontal="center" vertical="center" wrapText="1"/>
      <protection/>
    </xf>
    <xf numFmtId="2" fontId="19" fillId="34" borderId="22" xfId="55" applyNumberFormat="1" applyFont="1" applyFill="1" applyBorder="1" applyAlignment="1">
      <alignment horizontal="center" vertical="center" wrapText="1"/>
      <protection/>
    </xf>
    <xf numFmtId="49" fontId="20" fillId="0" borderId="0" xfId="66" applyFont="1" applyFill="1" applyBorder="1" applyAlignment="1">
      <alignment horizontal="center" vertical="center" wrapText="1"/>
      <protection/>
    </xf>
    <xf numFmtId="0" fontId="27" fillId="0" borderId="0" xfId="69" applyFont="1">
      <alignment/>
      <protection/>
    </xf>
    <xf numFmtId="0" fontId="27" fillId="0" borderId="0" xfId="69" applyFont="1" applyFill="1" applyBorder="1">
      <alignment/>
      <protection/>
    </xf>
    <xf numFmtId="0" fontId="20" fillId="0" borderId="21" xfId="66" applyNumberFormat="1" applyFont="1" applyFill="1" applyBorder="1" applyAlignment="1">
      <alignment vertical="center" wrapText="1"/>
      <protection/>
    </xf>
    <xf numFmtId="2" fontId="19" fillId="34" borderId="21" xfId="66" applyNumberFormat="1" applyFont="1" applyFill="1" applyBorder="1" applyAlignment="1">
      <alignment horizontal="center" vertical="center" wrapText="1"/>
      <protection/>
    </xf>
    <xf numFmtId="2" fontId="19" fillId="34" borderId="22" xfId="66" applyNumberFormat="1" applyFont="1" applyFill="1" applyBorder="1" applyAlignment="1">
      <alignment horizontal="center" vertical="center" wrapText="1"/>
      <protection/>
    </xf>
    <xf numFmtId="0" fontId="19" fillId="0" borderId="21" xfId="66" applyNumberFormat="1" applyFont="1" applyFill="1" applyBorder="1" applyAlignment="1">
      <alignment horizontal="center" vertical="center" wrapText="1"/>
      <protection/>
    </xf>
    <xf numFmtId="0" fontId="20" fillId="0" borderId="23" xfId="66" applyNumberFormat="1" applyFont="1" applyFill="1" applyBorder="1" applyAlignment="1">
      <alignment vertical="center" wrapText="1"/>
      <protection/>
    </xf>
    <xf numFmtId="0" fontId="23" fillId="0" borderId="23" xfId="66" applyNumberFormat="1" applyFont="1" applyFill="1" applyBorder="1" applyAlignment="1">
      <alignment vertical="center" wrapText="1"/>
      <protection/>
    </xf>
    <xf numFmtId="0" fontId="26" fillId="0" borderId="23" xfId="66" applyNumberFormat="1" applyFont="1" applyFill="1" applyBorder="1" applyAlignment="1">
      <alignment vertical="center" wrapText="1"/>
      <protection/>
    </xf>
    <xf numFmtId="2" fontId="19" fillId="34" borderId="23" xfId="55" applyNumberFormat="1" applyFont="1" applyFill="1" applyBorder="1" applyAlignment="1">
      <alignment horizontal="center" vertical="center" wrapText="1"/>
      <protection/>
    </xf>
    <xf numFmtId="2" fontId="19" fillId="34" borderId="23" xfId="66" applyNumberFormat="1" applyFont="1" applyFill="1" applyBorder="1" applyAlignment="1">
      <alignment horizontal="center" vertical="center" wrapText="1"/>
      <protection/>
    </xf>
    <xf numFmtId="0" fontId="17" fillId="0" borderId="0" xfId="66" applyNumberFormat="1" applyFont="1" applyFill="1" applyBorder="1" applyAlignment="1">
      <alignment vertical="center" wrapText="1"/>
      <protection/>
    </xf>
    <xf numFmtId="0" fontId="21" fillId="0" borderId="0" xfId="66" applyNumberFormat="1" applyFont="1" applyFill="1" applyBorder="1" applyAlignment="1">
      <alignment vertical="center" wrapText="1"/>
      <protection/>
    </xf>
    <xf numFmtId="0" fontId="17" fillId="0" borderId="0" xfId="66" applyNumberFormat="1" applyFont="1" applyFill="1" applyBorder="1" applyAlignment="1">
      <alignment horizontal="center" vertical="center" wrapText="1"/>
      <protection/>
    </xf>
    <xf numFmtId="49" fontId="22" fillId="0" borderId="0" xfId="0" applyFont="1" applyAlignment="1">
      <alignment vertical="top"/>
    </xf>
    <xf numFmtId="49" fontId="17" fillId="34" borderId="15" xfId="0" applyFont="1" applyFill="1" applyBorder="1" applyAlignment="1">
      <alignment horizontal="center" vertical="top"/>
    </xf>
    <xf numFmtId="49" fontId="17" fillId="34" borderId="15" xfId="0" applyFont="1" applyFill="1" applyBorder="1" applyAlignment="1">
      <alignment horizontal="center" vertical="top" wrapText="1"/>
    </xf>
    <xf numFmtId="0" fontId="29" fillId="0" borderId="0" xfId="70" applyFont="1" applyAlignment="1">
      <alignment/>
      <protection/>
    </xf>
    <xf numFmtId="0" fontId="17" fillId="0" borderId="0" xfId="70" applyFont="1" applyAlignment="1">
      <alignment horizontal="left" wrapText="1"/>
      <protection/>
    </xf>
    <xf numFmtId="0" fontId="17" fillId="0" borderId="0" xfId="70" applyFont="1" applyAlignment="1">
      <alignment wrapText="1"/>
      <protection/>
    </xf>
    <xf numFmtId="0" fontId="17" fillId="0" borderId="0" xfId="70" applyFont="1" applyAlignment="1">
      <alignment horizontal="left"/>
      <protection/>
    </xf>
    <xf numFmtId="0" fontId="25" fillId="0" borderId="15" xfId="70" applyFont="1" applyFill="1" applyBorder="1" applyAlignment="1">
      <alignment horizontal="center" vertical="center" wrapText="1"/>
      <protection/>
    </xf>
    <xf numFmtId="0" fontId="25" fillId="0" borderId="15" xfId="70" applyFont="1" applyFill="1" applyBorder="1" applyAlignment="1">
      <alignment wrapText="1"/>
      <protection/>
    </xf>
    <xf numFmtId="0" fontId="25" fillId="0" borderId="15" xfId="70" applyFont="1" applyFill="1" applyBorder="1" applyAlignment="1">
      <alignment horizontal="center" wrapText="1"/>
      <protection/>
    </xf>
    <xf numFmtId="0" fontId="25" fillId="0" borderId="24" xfId="70" applyFont="1" applyBorder="1" applyAlignment="1">
      <alignment horizontal="center" vertical="center" wrapText="1"/>
      <protection/>
    </xf>
    <xf numFmtId="0" fontId="25" fillId="0" borderId="25" xfId="70" applyFont="1" applyBorder="1" applyAlignment="1">
      <alignment horizontal="center" vertical="center" wrapText="1"/>
      <protection/>
    </xf>
    <xf numFmtId="0" fontId="25" fillId="0" borderId="26" xfId="70" applyFont="1" applyBorder="1" applyAlignment="1">
      <alignment horizontal="center" vertical="center" wrapText="1"/>
      <protection/>
    </xf>
    <xf numFmtId="0" fontId="25" fillId="0" borderId="26" xfId="70" applyFont="1" applyBorder="1" applyAlignment="1">
      <alignment vertical="center" wrapText="1"/>
      <protection/>
    </xf>
    <xf numFmtId="0" fontId="25" fillId="0" borderId="27" xfId="70" applyFont="1" applyFill="1" applyBorder="1" applyAlignment="1">
      <alignment vertical="center" wrapText="1"/>
      <protection/>
    </xf>
    <xf numFmtId="0" fontId="25" fillId="0" borderId="27" xfId="70" applyFont="1" applyBorder="1" applyAlignment="1">
      <alignment horizontal="center" vertical="center" wrapText="1"/>
      <protection/>
    </xf>
    <xf numFmtId="0" fontId="25" fillId="0" borderId="28" xfId="70" applyFont="1" applyBorder="1" applyAlignment="1">
      <alignment horizontal="center" vertical="center" wrapText="1"/>
      <protection/>
    </xf>
    <xf numFmtId="0" fontId="5" fillId="34" borderId="29" xfId="70" applyFont="1" applyFill="1" applyBorder="1" applyAlignment="1">
      <alignment horizontal="center" vertical="center" wrapText="1"/>
      <protection/>
    </xf>
    <xf numFmtId="0" fontId="21" fillId="0" borderId="30" xfId="70" applyFont="1" applyFill="1" applyBorder="1" applyAlignment="1">
      <alignment horizontal="center" vertical="center" wrapText="1"/>
      <protection/>
    </xf>
    <xf numFmtId="0" fontId="5" fillId="34" borderId="12" xfId="70" applyNumberFormat="1" applyFont="1" applyFill="1" applyBorder="1" applyAlignment="1">
      <alignment vertical="center" wrapText="1"/>
      <protection/>
    </xf>
    <xf numFmtId="0" fontId="0" fillId="0" borderId="31" xfId="70" applyFont="1" applyFill="1" applyBorder="1" applyAlignment="1">
      <alignment horizontal="center" vertical="center" wrapText="1"/>
      <protection/>
    </xf>
    <xf numFmtId="2" fontId="0" fillId="34" borderId="31" xfId="70" applyNumberFormat="1" applyFont="1" applyFill="1" applyBorder="1" applyAlignment="1">
      <alignment horizontal="center" vertical="center" wrapText="1"/>
      <protection/>
    </xf>
    <xf numFmtId="2" fontId="0" fillId="29" borderId="32" xfId="70" applyNumberFormat="1" applyFont="1" applyFill="1" applyBorder="1" applyAlignment="1">
      <alignment horizontal="center" vertical="center" wrapText="1"/>
      <protection/>
    </xf>
    <xf numFmtId="0" fontId="17" fillId="29" borderId="33" xfId="70" applyFont="1" applyFill="1" applyBorder="1" applyAlignment="1">
      <alignment wrapText="1"/>
      <protection/>
    </xf>
    <xf numFmtId="16" fontId="5" fillId="34" borderId="14" xfId="70" applyNumberFormat="1" applyFont="1" applyFill="1" applyBorder="1" applyAlignment="1">
      <alignment horizontal="center" vertical="center" wrapText="1"/>
      <protection/>
    </xf>
    <xf numFmtId="16" fontId="21" fillId="0" borderId="34" xfId="70" applyNumberFormat="1" applyFont="1" applyFill="1" applyBorder="1" applyAlignment="1">
      <alignment horizontal="center" vertical="center" wrapText="1"/>
      <protection/>
    </xf>
    <xf numFmtId="0" fontId="5" fillId="34" borderId="15" xfId="70" applyNumberFormat="1" applyFont="1" applyFill="1" applyBorder="1" applyAlignment="1">
      <alignment vertical="center" wrapText="1"/>
      <protection/>
    </xf>
    <xf numFmtId="0" fontId="0" fillId="0" borderId="15" xfId="70" applyFont="1" applyFill="1" applyBorder="1" applyAlignment="1">
      <alignment horizontal="center" vertical="center" wrapText="1"/>
      <protection/>
    </xf>
    <xf numFmtId="2" fontId="0" fillId="34" borderId="15" xfId="70" applyNumberFormat="1" applyFont="1" applyFill="1" applyBorder="1" applyAlignment="1">
      <alignment horizontal="center" vertical="center" wrapText="1"/>
      <protection/>
    </xf>
    <xf numFmtId="2" fontId="0" fillId="29" borderId="35" xfId="70" applyNumberFormat="1" applyFont="1" applyFill="1" applyBorder="1" applyAlignment="1">
      <alignment horizontal="center" vertical="center" wrapText="1"/>
      <protection/>
    </xf>
    <xf numFmtId="0" fontId="17" fillId="29" borderId="16" xfId="70" applyFont="1" applyFill="1" applyBorder="1" applyAlignment="1">
      <alignment wrapText="1"/>
      <protection/>
    </xf>
    <xf numFmtId="0" fontId="5" fillId="34" borderId="14" xfId="70" applyFont="1" applyFill="1" applyBorder="1" applyAlignment="1">
      <alignment horizontal="center" vertical="center" wrapText="1"/>
      <protection/>
    </xf>
    <xf numFmtId="0" fontId="21" fillId="0" borderId="34" xfId="70" applyFont="1" applyFill="1" applyBorder="1" applyAlignment="1">
      <alignment horizontal="center" vertical="center" wrapText="1"/>
      <protection/>
    </xf>
    <xf numFmtId="0" fontId="5" fillId="34" borderId="36" xfId="70" applyFont="1" applyFill="1" applyBorder="1" applyAlignment="1">
      <alignment horizontal="center" vertical="center" wrapText="1"/>
      <protection/>
    </xf>
    <xf numFmtId="0" fontId="21" fillId="0" borderId="37" xfId="70" applyFont="1" applyFill="1" applyBorder="1" applyAlignment="1">
      <alignment horizontal="center" vertical="center" wrapText="1"/>
      <protection/>
    </xf>
    <xf numFmtId="0" fontId="0" fillId="0" borderId="38" xfId="70" applyFont="1" applyFill="1" applyBorder="1" applyAlignment="1">
      <alignment horizontal="center" vertical="center" wrapText="1"/>
      <protection/>
    </xf>
    <xf numFmtId="2" fontId="0" fillId="29" borderId="39" xfId="70" applyNumberFormat="1" applyFont="1" applyFill="1" applyBorder="1" applyAlignment="1">
      <alignment horizontal="center" vertical="center" wrapText="1"/>
      <protection/>
    </xf>
    <xf numFmtId="0" fontId="17" fillId="29" borderId="40" xfId="70" applyFont="1" applyFill="1" applyBorder="1" applyAlignment="1">
      <alignment wrapText="1"/>
      <protection/>
    </xf>
    <xf numFmtId="0" fontId="5" fillId="34" borderId="38" xfId="70" applyFont="1" applyFill="1" applyBorder="1" applyAlignment="1">
      <alignment horizontal="center" vertical="center" wrapText="1"/>
      <protection/>
    </xf>
    <xf numFmtId="0" fontId="5" fillId="34" borderId="10" xfId="70" applyFont="1" applyFill="1" applyBorder="1" applyAlignment="1">
      <alignment horizontal="center" vertical="center" wrapText="1"/>
      <protection/>
    </xf>
    <xf numFmtId="0" fontId="21" fillId="0" borderId="41" xfId="70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horizontal="center" vertical="center" wrapText="1"/>
      <protection/>
    </xf>
    <xf numFmtId="2" fontId="0" fillId="29" borderId="42" xfId="70" applyNumberFormat="1" applyFont="1" applyFill="1" applyBorder="1" applyAlignment="1">
      <alignment horizontal="center" vertical="center" wrapText="1"/>
      <protection/>
    </xf>
    <xf numFmtId="0" fontId="17" fillId="29" borderId="13" xfId="70" applyFont="1" applyFill="1" applyBorder="1" applyAlignment="1">
      <alignment wrapText="1"/>
      <protection/>
    </xf>
    <xf numFmtId="0" fontId="5" fillId="34" borderId="11" xfId="70" applyFont="1" applyFill="1" applyBorder="1" applyAlignment="1">
      <alignment horizontal="center" vertical="center" wrapText="1"/>
      <protection/>
    </xf>
    <xf numFmtId="0" fontId="21" fillId="0" borderId="43" xfId="70" applyFont="1" applyFill="1" applyBorder="1" applyAlignment="1">
      <alignment horizontal="center" vertical="center" wrapText="1"/>
      <protection/>
    </xf>
    <xf numFmtId="0" fontId="0" fillId="34" borderId="17" xfId="70" applyFont="1" applyFill="1" applyBorder="1" applyAlignment="1">
      <alignment horizontal="center" vertical="center" wrapText="1"/>
      <protection/>
    </xf>
    <xf numFmtId="0" fontId="0" fillId="0" borderId="17" xfId="70" applyFont="1" applyFill="1" applyBorder="1" applyAlignment="1">
      <alignment horizontal="center" vertical="center" wrapText="1"/>
      <protection/>
    </xf>
    <xf numFmtId="2" fontId="0" fillId="34" borderId="17" xfId="70" applyNumberFormat="1" applyFont="1" applyFill="1" applyBorder="1" applyAlignment="1">
      <alignment horizontal="center" vertical="center" wrapText="1"/>
      <protection/>
    </xf>
    <xf numFmtId="2" fontId="0" fillId="29" borderId="44" xfId="70" applyNumberFormat="1" applyFont="1" applyFill="1" applyBorder="1" applyAlignment="1">
      <alignment horizontal="center" vertical="center" wrapText="1"/>
      <protection/>
    </xf>
    <xf numFmtId="0" fontId="17" fillId="29" borderId="18" xfId="70" applyFont="1" applyFill="1" applyBorder="1" applyAlignment="1">
      <alignment wrapText="1"/>
      <protection/>
    </xf>
    <xf numFmtId="0" fontId="2" fillId="0" borderId="0" xfId="67" applyFont="1">
      <alignment/>
      <protection/>
    </xf>
    <xf numFmtId="0" fontId="2" fillId="0" borderId="0" xfId="67">
      <alignment/>
      <protection/>
    </xf>
    <xf numFmtId="49" fontId="0" fillId="0" borderId="0" xfId="0" applyAlignment="1">
      <alignment horizontal="left" vertical="top"/>
    </xf>
    <xf numFmtId="0" fontId="30" fillId="0" borderId="0" xfId="70" applyFont="1">
      <alignment/>
      <protection/>
    </xf>
    <xf numFmtId="0" fontId="17" fillId="0" borderId="0" xfId="70" applyFont="1">
      <alignment/>
      <protection/>
    </xf>
    <xf numFmtId="0" fontId="25" fillId="0" borderId="17" xfId="70" applyFont="1" applyBorder="1" applyAlignment="1">
      <alignment horizontal="center" vertical="center" wrapText="1"/>
      <protection/>
    </xf>
    <xf numFmtId="0" fontId="25" fillId="0" borderId="45" xfId="70" applyFont="1" applyBorder="1" applyAlignment="1">
      <alignment horizontal="center" vertical="center" wrapText="1"/>
      <protection/>
    </xf>
    <xf numFmtId="0" fontId="23" fillId="0" borderId="46" xfId="70" applyFont="1" applyBorder="1" applyAlignment="1">
      <alignment horizontal="center" vertical="center" wrapText="1"/>
      <protection/>
    </xf>
    <xf numFmtId="0" fontId="23" fillId="0" borderId="26" xfId="70" applyFont="1" applyBorder="1" applyAlignment="1">
      <alignment horizontal="center" vertical="center" wrapText="1"/>
      <protection/>
    </xf>
    <xf numFmtId="0" fontId="31" fillId="0" borderId="0" xfId="70" applyFont="1">
      <alignment/>
      <protection/>
    </xf>
    <xf numFmtId="0" fontId="23" fillId="0" borderId="26" xfId="70" applyFont="1" applyBorder="1" applyAlignment="1">
      <alignment horizontal="center" wrapText="1"/>
      <protection/>
    </xf>
    <xf numFmtId="0" fontId="0" fillId="34" borderId="47" xfId="70" applyFont="1" applyFill="1" applyBorder="1" applyAlignment="1">
      <alignment horizontal="center" vertical="center" wrapText="1"/>
      <protection/>
    </xf>
    <xf numFmtId="0" fontId="5" fillId="34" borderId="48" xfId="70" applyNumberFormat="1" applyFont="1" applyFill="1" applyBorder="1" applyAlignment="1">
      <alignment vertical="top" wrapText="1"/>
      <protection/>
    </xf>
    <xf numFmtId="0" fontId="0" fillId="0" borderId="48" xfId="70" applyFont="1" applyFill="1" applyBorder="1" applyAlignment="1">
      <alignment horizontal="center" vertical="center" wrapText="1"/>
      <protection/>
    </xf>
    <xf numFmtId="0" fontId="0" fillId="34" borderId="48" xfId="70" applyFont="1" applyFill="1" applyBorder="1" applyAlignment="1">
      <alignment horizontal="center" vertical="center" wrapText="1"/>
      <protection/>
    </xf>
    <xf numFmtId="0" fontId="0" fillId="0" borderId="49" xfId="70" applyFont="1" applyFill="1" applyBorder="1" applyAlignment="1">
      <alignment horizontal="center" vertical="center" wrapText="1"/>
      <protection/>
    </xf>
    <xf numFmtId="0" fontId="30" fillId="0" borderId="0" xfId="70" applyFont="1" applyAlignment="1">
      <alignment horizontal="center"/>
      <protection/>
    </xf>
    <xf numFmtId="0" fontId="17" fillId="0" borderId="0" xfId="70" applyFont="1" applyAlignment="1">
      <alignment horizontal="center" vertical="center" wrapText="1"/>
      <protection/>
    </xf>
    <xf numFmtId="0" fontId="25" fillId="0" borderId="46" xfId="70" applyFont="1" applyBorder="1" applyAlignment="1">
      <alignment horizontal="center" vertical="center" wrapText="1"/>
      <protection/>
    </xf>
    <xf numFmtId="0" fontId="23" fillId="0" borderId="0" xfId="70" applyFont="1" applyAlignment="1">
      <alignment wrapText="1"/>
      <protection/>
    </xf>
    <xf numFmtId="0" fontId="0" fillId="34" borderId="46" xfId="70" applyFont="1" applyFill="1" applyBorder="1" applyAlignment="1">
      <alignment horizontal="center" vertical="center" wrapText="1"/>
      <protection/>
    </xf>
    <xf numFmtId="0" fontId="5" fillId="34" borderId="15" xfId="70" applyNumberFormat="1" applyFont="1" applyFill="1" applyBorder="1" applyAlignment="1">
      <alignment vertical="top" wrapText="1"/>
      <protection/>
    </xf>
    <xf numFmtId="0" fontId="0" fillId="0" borderId="46" xfId="70" applyFont="1" applyFill="1" applyBorder="1" applyAlignment="1">
      <alignment horizontal="center" vertical="center" wrapText="1"/>
      <protection/>
    </xf>
    <xf numFmtId="0" fontId="0" fillId="34" borderId="26" xfId="70" applyFont="1" applyFill="1" applyBorder="1" applyAlignment="1">
      <alignment horizontal="center" vertical="center" wrapText="1"/>
      <protection/>
    </xf>
    <xf numFmtId="0" fontId="30" fillId="0" borderId="0" xfId="70" applyFont="1" applyAlignment="1">
      <alignment wrapText="1"/>
      <protection/>
    </xf>
    <xf numFmtId="0" fontId="17" fillId="0" borderId="0" xfId="67" applyFont="1" applyAlignment="1">
      <alignment horizontal="left"/>
      <protection/>
    </xf>
    <xf numFmtId="0" fontId="17" fillId="0" borderId="0" xfId="67" applyFont="1">
      <alignment/>
      <protection/>
    </xf>
    <xf numFmtId="49" fontId="0" fillId="0" borderId="15" xfId="70" applyNumberFormat="1" applyFont="1" applyFill="1" applyBorder="1" applyAlignment="1">
      <alignment horizontal="left" wrapText="1"/>
      <protection/>
    </xf>
    <xf numFmtId="49" fontId="0" fillId="39" borderId="15" xfId="70" applyNumberFormat="1" applyFont="1" applyFill="1" applyBorder="1" applyAlignment="1" applyProtection="1">
      <alignment wrapText="1"/>
      <protection locked="0"/>
    </xf>
    <xf numFmtId="0" fontId="0" fillId="0" borderId="15" xfId="70" applyFont="1" applyFill="1" applyBorder="1" applyAlignment="1">
      <alignment wrapText="1"/>
      <protection/>
    </xf>
    <xf numFmtId="0" fontId="0" fillId="39" borderId="15" xfId="70" applyFont="1" applyFill="1" applyBorder="1" applyAlignment="1">
      <alignment wrapText="1"/>
      <protection/>
    </xf>
    <xf numFmtId="0" fontId="0" fillId="0" borderId="15" xfId="70" applyNumberFormat="1" applyFont="1" applyFill="1" applyBorder="1" applyAlignment="1">
      <alignment horizontal="left" wrapText="1"/>
      <protection/>
    </xf>
    <xf numFmtId="49" fontId="0" fillId="28" borderId="15" xfId="70" applyNumberFormat="1" applyFont="1" applyFill="1" applyBorder="1" applyAlignment="1" applyProtection="1">
      <alignment wrapText="1"/>
      <protection locked="0"/>
    </xf>
    <xf numFmtId="168" fontId="0" fillId="29" borderId="15" xfId="70" applyNumberFormat="1" applyFont="1" applyFill="1" applyBorder="1" applyAlignment="1" applyProtection="1">
      <alignment wrapText="1"/>
      <protection locked="0"/>
    </xf>
    <xf numFmtId="0" fontId="0" fillId="28" borderId="15" xfId="70" applyFont="1" applyFill="1" applyBorder="1" applyAlignment="1">
      <alignment wrapText="1"/>
      <protection/>
    </xf>
    <xf numFmtId="0" fontId="0" fillId="29" borderId="15" xfId="70" applyFont="1" applyFill="1" applyBorder="1" applyAlignment="1" applyProtection="1">
      <alignment wrapText="1"/>
      <protection locked="0"/>
    </xf>
    <xf numFmtId="0" fontId="0" fillId="0" borderId="38" xfId="70" applyNumberFormat="1" applyFont="1" applyFill="1" applyBorder="1" applyAlignment="1">
      <alignment horizontal="left" wrapText="1"/>
      <protection/>
    </xf>
    <xf numFmtId="49" fontId="0" fillId="29" borderId="38" xfId="70" applyNumberFormat="1" applyFont="1" applyFill="1" applyBorder="1" applyAlignment="1" applyProtection="1">
      <alignment wrapText="1"/>
      <protection locked="0"/>
    </xf>
    <xf numFmtId="14" fontId="0" fillId="0" borderId="38" xfId="70" applyNumberFormat="1" applyFont="1" applyFill="1" applyBorder="1" applyAlignment="1">
      <alignment wrapText="1"/>
      <protection/>
    </xf>
    <xf numFmtId="0" fontId="0" fillId="29" borderId="38" xfId="70" applyFont="1" applyFill="1" applyBorder="1" applyAlignment="1" applyProtection="1">
      <alignment wrapText="1"/>
      <protection locked="0"/>
    </xf>
    <xf numFmtId="0" fontId="0" fillId="34" borderId="38" xfId="70" applyFont="1" applyFill="1" applyBorder="1" applyAlignment="1">
      <alignment wrapText="1"/>
      <protection/>
    </xf>
    <xf numFmtId="0" fontId="0" fillId="0" borderId="38" xfId="70" applyFont="1" applyFill="1" applyBorder="1" applyAlignment="1">
      <alignment horizontal="center" wrapText="1"/>
      <protection/>
    </xf>
    <xf numFmtId="14" fontId="0" fillId="0" borderId="0" xfId="70" applyNumberFormat="1" applyFont="1" applyFill="1" applyBorder="1" applyAlignment="1">
      <alignment horizontal="left" wrapText="1"/>
      <protection/>
    </xf>
    <xf numFmtId="49" fontId="0" fillId="0" borderId="0" xfId="70" applyNumberFormat="1" applyFont="1" applyFill="1" applyBorder="1" applyAlignment="1">
      <alignment wrapText="1"/>
      <protection/>
    </xf>
    <xf numFmtId="14" fontId="0" fillId="0" borderId="0" xfId="70" applyNumberFormat="1" applyFont="1" applyFill="1" applyBorder="1" applyAlignment="1">
      <alignment wrapText="1"/>
      <protection/>
    </xf>
    <xf numFmtId="0" fontId="0" fillId="0" borderId="0" xfId="70" applyFont="1" applyFill="1" applyBorder="1" applyAlignment="1">
      <alignment wrapText="1"/>
      <protection/>
    </xf>
    <xf numFmtId="0" fontId="0" fillId="0" borderId="0" xfId="70" applyFont="1" applyFill="1" applyBorder="1" applyAlignment="1">
      <alignment horizontal="center" wrapText="1"/>
      <protection/>
    </xf>
    <xf numFmtId="0" fontId="30" fillId="0" borderId="0" xfId="70" applyFont="1" applyFill="1" applyAlignment="1">
      <alignment wrapText="1"/>
      <protection/>
    </xf>
    <xf numFmtId="0" fontId="30" fillId="0" borderId="0" xfId="70" applyFont="1" applyFill="1">
      <alignment/>
      <protection/>
    </xf>
    <xf numFmtId="49" fontId="0" fillId="29" borderId="15" xfId="70" applyNumberFormat="1" applyFont="1" applyFill="1" applyBorder="1" applyAlignment="1" applyProtection="1">
      <alignment wrapText="1"/>
      <protection locked="0"/>
    </xf>
    <xf numFmtId="14" fontId="0" fillId="0" borderId="15" xfId="70" applyNumberFormat="1" applyFont="1" applyFill="1" applyBorder="1" applyAlignment="1">
      <alignment wrapText="1"/>
      <protection/>
    </xf>
    <xf numFmtId="0" fontId="0" fillId="34" borderId="15" xfId="70" applyFont="1" applyFill="1" applyBorder="1" applyAlignment="1">
      <alignment wrapText="1"/>
      <protection/>
    </xf>
    <xf numFmtId="0" fontId="0" fillId="0" borderId="15" xfId="70" applyFont="1" applyFill="1" applyBorder="1" applyAlignment="1">
      <alignment horizontal="center" wrapText="1"/>
      <protection/>
    </xf>
    <xf numFmtId="49" fontId="32" fillId="0" borderId="0" xfId="48" applyNumberFormat="1" applyFont="1" applyFill="1" applyBorder="1" applyAlignment="1" applyProtection="1">
      <alignment wrapText="1"/>
      <protection/>
    </xf>
    <xf numFmtId="49" fontId="32" fillId="0" borderId="0" xfId="48" applyNumberFormat="1" applyFont="1" applyFill="1" applyBorder="1" applyAlignment="1" applyProtection="1">
      <alignment horizontal="left" wrapText="1"/>
      <protection/>
    </xf>
    <xf numFmtId="49" fontId="32" fillId="0" borderId="0" xfId="48" applyNumberFormat="1" applyFont="1" applyFill="1" applyBorder="1" applyAlignment="1" applyProtection="1">
      <alignment horizontal="center" wrapText="1"/>
      <protection/>
    </xf>
    <xf numFmtId="49" fontId="33" fillId="39" borderId="15" xfId="70" applyNumberFormat="1" applyFont="1" applyFill="1" applyBorder="1" applyAlignment="1" applyProtection="1">
      <alignment wrapText="1"/>
      <protection locked="0"/>
    </xf>
    <xf numFmtId="49" fontId="33" fillId="28" borderId="15" xfId="70" applyNumberFormat="1" applyFont="1" applyFill="1" applyBorder="1" applyAlignment="1" applyProtection="1">
      <alignment wrapText="1"/>
      <protection locked="0"/>
    </xf>
    <xf numFmtId="49" fontId="33" fillId="29" borderId="15" xfId="70" applyNumberFormat="1" applyFont="1" applyFill="1" applyBorder="1" applyAlignment="1" applyProtection="1">
      <alignment wrapText="1"/>
      <protection locked="0"/>
    </xf>
    <xf numFmtId="0" fontId="17" fillId="0" borderId="0" xfId="70" applyFont="1" applyFill="1">
      <alignment/>
      <protection/>
    </xf>
    <xf numFmtId="49" fontId="17" fillId="29" borderId="15" xfId="0" applyFont="1" applyFill="1" applyBorder="1" applyAlignment="1" applyProtection="1">
      <alignment horizontal="center" vertical="top" wrapText="1"/>
      <protection locked="0"/>
    </xf>
    <xf numFmtId="49" fontId="17" fillId="29" borderId="15" xfId="0" applyFont="1" applyFill="1" applyBorder="1" applyAlignment="1" applyProtection="1">
      <alignment horizontal="center" vertical="top"/>
      <protection locked="0"/>
    </xf>
    <xf numFmtId="49" fontId="0" fillId="29" borderId="15" xfId="0" applyFill="1" applyBorder="1" applyAlignment="1" applyProtection="1">
      <alignment horizontal="center" vertical="top"/>
      <protection locked="0"/>
    </xf>
    <xf numFmtId="0" fontId="28" fillId="0" borderId="0" xfId="48" applyNumberFormat="1" applyFont="1" applyFill="1" applyBorder="1" applyAlignment="1" applyProtection="1">
      <alignment wrapText="1"/>
      <protection/>
    </xf>
    <xf numFmtId="0" fontId="17" fillId="0" borderId="0" xfId="67" applyFont="1" applyFill="1" applyBorder="1">
      <alignment/>
      <protection/>
    </xf>
    <xf numFmtId="0" fontId="22" fillId="40" borderId="42" xfId="70" applyFont="1" applyFill="1" applyBorder="1" applyAlignment="1" applyProtection="1">
      <alignment horizontal="center" vertical="center" wrapText="1"/>
      <protection/>
    </xf>
    <xf numFmtId="0" fontId="22" fillId="40" borderId="50" xfId="70" applyFont="1" applyFill="1" applyBorder="1" applyAlignment="1" applyProtection="1">
      <alignment horizontal="center" vertical="center" wrapText="1"/>
      <protection/>
    </xf>
    <xf numFmtId="0" fontId="0" fillId="40" borderId="50" xfId="70" applyFont="1" applyFill="1" applyBorder="1" applyAlignment="1" applyProtection="1">
      <alignment horizontal="center" vertical="center" wrapText="1"/>
      <protection/>
    </xf>
    <xf numFmtId="2" fontId="0" fillId="40" borderId="50" xfId="70" applyNumberFormat="1" applyFont="1" applyFill="1" applyBorder="1" applyAlignment="1" applyProtection="1">
      <alignment horizontal="center" vertical="center" wrapText="1"/>
      <protection/>
    </xf>
    <xf numFmtId="49" fontId="17" fillId="40" borderId="20" xfId="70" applyNumberFormat="1" applyFont="1" applyFill="1" applyBorder="1" applyAlignment="1" applyProtection="1">
      <alignment wrapText="1"/>
      <protection/>
    </xf>
    <xf numFmtId="49" fontId="5" fillId="34" borderId="36" xfId="70" applyNumberFormat="1" applyFont="1" applyFill="1" applyBorder="1" applyAlignment="1">
      <alignment horizontal="center" vertical="center" wrapText="1"/>
      <protection/>
    </xf>
    <xf numFmtId="16" fontId="21" fillId="0" borderId="38" xfId="70" applyNumberFormat="1" applyFont="1" applyFill="1" applyBorder="1" applyAlignment="1">
      <alignment horizontal="center" vertical="center" wrapText="1"/>
      <protection/>
    </xf>
    <xf numFmtId="0" fontId="5" fillId="34" borderId="39" xfId="70" applyNumberFormat="1" applyFont="1" applyFill="1" applyBorder="1" applyAlignment="1">
      <alignment vertical="center" wrapText="1"/>
      <protection/>
    </xf>
    <xf numFmtId="0" fontId="0" fillId="40" borderId="51" xfId="70" applyFont="1" applyFill="1" applyBorder="1" applyAlignment="1" applyProtection="1">
      <alignment horizontal="center" vertical="center" wrapText="1"/>
      <protection/>
    </xf>
    <xf numFmtId="0" fontId="0" fillId="40" borderId="52" xfId="70" applyFont="1" applyFill="1" applyBorder="1" applyAlignment="1" applyProtection="1">
      <alignment horizontal="center" vertical="center" wrapText="1"/>
      <protection/>
    </xf>
    <xf numFmtId="0" fontId="0" fillId="40" borderId="53" xfId="70" applyFont="1" applyFill="1" applyBorder="1" applyAlignment="1" applyProtection="1">
      <alignment horizontal="center" vertical="center" wrapText="1"/>
      <protection/>
    </xf>
    <xf numFmtId="2" fontId="0" fillId="34" borderId="25" xfId="70" applyNumberFormat="1" applyFont="1" applyFill="1" applyBorder="1" applyAlignment="1" applyProtection="1">
      <alignment horizontal="center" vertical="center" wrapText="1"/>
      <protection/>
    </xf>
    <xf numFmtId="2" fontId="0" fillId="34" borderId="26" xfId="70" applyNumberFormat="1" applyFont="1" applyFill="1" applyBorder="1" applyAlignment="1" applyProtection="1">
      <alignment horizontal="center" vertical="center" wrapText="1"/>
      <protection/>
    </xf>
    <xf numFmtId="2" fontId="0" fillId="40" borderId="27" xfId="70" applyNumberFormat="1" applyFont="1" applyFill="1" applyBorder="1" applyAlignment="1" applyProtection="1">
      <alignment horizontal="center" vertical="center" wrapText="1"/>
      <protection/>
    </xf>
    <xf numFmtId="2" fontId="0" fillId="34" borderId="27" xfId="70" applyNumberFormat="1" applyFont="1" applyFill="1" applyBorder="1" applyAlignment="1" applyProtection="1">
      <alignment horizontal="center" vertical="center" wrapText="1"/>
      <protection/>
    </xf>
    <xf numFmtId="49" fontId="17" fillId="40" borderId="28" xfId="70" applyNumberFormat="1" applyFont="1" applyFill="1" applyBorder="1" applyAlignment="1" applyProtection="1">
      <alignment wrapText="1"/>
      <protection/>
    </xf>
    <xf numFmtId="0" fontId="28" fillId="41" borderId="54" xfId="48" applyNumberFormat="1" applyFont="1" applyFill="1" applyBorder="1" applyAlignment="1" applyProtection="1">
      <alignment vertical="center" wrapText="1"/>
      <protection/>
    </xf>
    <xf numFmtId="0" fontId="28" fillId="41" borderId="22" xfId="48" applyNumberFormat="1" applyFont="1" applyFill="1" applyBorder="1" applyAlignment="1" applyProtection="1">
      <alignment vertical="center" wrapText="1"/>
      <protection/>
    </xf>
    <xf numFmtId="0" fontId="2" fillId="41" borderId="0" xfId="67" applyFill="1">
      <alignment/>
      <protection/>
    </xf>
    <xf numFmtId="49" fontId="5" fillId="34" borderId="55" xfId="70" applyNumberFormat="1" applyFont="1" applyFill="1" applyBorder="1" applyAlignment="1">
      <alignment horizontal="center" vertical="center" wrapText="1"/>
      <protection/>
    </xf>
    <xf numFmtId="0" fontId="21" fillId="0" borderId="46" xfId="70" applyFont="1" applyFill="1" applyBorder="1" applyAlignment="1">
      <alignment horizontal="center" vertical="center" wrapText="1"/>
      <protection/>
    </xf>
    <xf numFmtId="0" fontId="5" fillId="34" borderId="46" xfId="70" applyNumberFormat="1" applyFont="1" applyFill="1" applyBorder="1" applyAlignment="1">
      <alignment vertical="center" wrapText="1"/>
      <protection/>
    </xf>
    <xf numFmtId="0" fontId="0" fillId="40" borderId="35" xfId="70" applyFont="1" applyFill="1" applyBorder="1" applyAlignment="1" applyProtection="1">
      <alignment horizontal="center" vertical="center" wrapText="1"/>
      <protection/>
    </xf>
    <xf numFmtId="0" fontId="0" fillId="40" borderId="54" xfId="70" applyFont="1" applyFill="1" applyBorder="1" applyAlignment="1" applyProtection="1">
      <alignment horizontal="center" vertical="center" wrapText="1"/>
      <protection/>
    </xf>
    <xf numFmtId="0" fontId="0" fillId="40" borderId="34" xfId="70" applyFont="1" applyFill="1" applyBorder="1" applyAlignment="1" applyProtection="1">
      <alignment horizontal="center" vertical="center" wrapText="1"/>
      <protection/>
    </xf>
    <xf numFmtId="2" fontId="0" fillId="34" borderId="38" xfId="70" applyNumberFormat="1" applyFont="1" applyFill="1" applyBorder="1" applyAlignment="1" applyProtection="1">
      <alignment horizontal="center" vertical="center" wrapText="1"/>
      <protection/>
    </xf>
    <xf numFmtId="49" fontId="17" fillId="40" borderId="56" xfId="70" applyNumberFormat="1" applyFont="1" applyFill="1" applyBorder="1" applyAlignment="1" applyProtection="1">
      <alignment wrapText="1"/>
      <protection/>
    </xf>
    <xf numFmtId="0" fontId="21" fillId="0" borderId="38" xfId="70" applyFont="1" applyFill="1" applyBorder="1" applyAlignment="1">
      <alignment horizontal="center" vertical="center" wrapText="1"/>
      <protection/>
    </xf>
    <xf numFmtId="0" fontId="5" fillId="34" borderId="38" xfId="70" applyNumberFormat="1" applyFont="1" applyFill="1" applyBorder="1" applyAlignment="1">
      <alignment vertical="center" wrapText="1"/>
      <protection/>
    </xf>
    <xf numFmtId="49" fontId="17" fillId="40" borderId="40" xfId="70" applyNumberFormat="1" applyFont="1" applyFill="1" applyBorder="1" applyAlignment="1" applyProtection="1">
      <alignment wrapText="1"/>
      <protection/>
    </xf>
    <xf numFmtId="49" fontId="5" fillId="34" borderId="14" xfId="70" applyNumberFormat="1" applyFont="1" applyFill="1" applyBorder="1" applyAlignment="1">
      <alignment horizontal="center" vertical="center" wrapText="1"/>
      <protection/>
    </xf>
    <xf numFmtId="0" fontId="21" fillId="0" borderId="15" xfId="70" applyFont="1" applyFill="1" applyBorder="1" applyAlignment="1">
      <alignment horizontal="center" vertical="center" wrapText="1"/>
      <protection/>
    </xf>
    <xf numFmtId="0" fontId="5" fillId="34" borderId="15" xfId="70" applyFont="1" applyFill="1" applyBorder="1" applyAlignment="1">
      <alignment horizontal="center" vertical="center" wrapText="1"/>
      <protection/>
    </xf>
    <xf numFmtId="49" fontId="17" fillId="40" borderId="16" xfId="70" applyNumberFormat="1" applyFont="1" applyFill="1" applyBorder="1" applyAlignment="1" applyProtection="1">
      <alignment wrapText="1"/>
      <protection/>
    </xf>
    <xf numFmtId="0" fontId="28" fillId="41" borderId="57" xfId="48" applyNumberFormat="1" applyFont="1" applyFill="1" applyBorder="1" applyAlignment="1" applyProtection="1">
      <alignment vertical="center" wrapText="1"/>
      <protection/>
    </xf>
    <xf numFmtId="0" fontId="28" fillId="41" borderId="58" xfId="48" applyNumberFormat="1" applyFont="1" applyFill="1" applyBorder="1" applyAlignment="1" applyProtection="1">
      <alignment vertical="center" wrapText="1"/>
      <protection/>
    </xf>
    <xf numFmtId="16" fontId="5" fillId="34" borderId="15" xfId="70" applyNumberFormat="1" applyFont="1" applyFill="1" applyBorder="1" applyAlignment="1">
      <alignment horizontal="center" vertical="center" wrapText="1"/>
      <protection/>
    </xf>
    <xf numFmtId="16" fontId="21" fillId="0" borderId="15" xfId="70" applyNumberFormat="1" applyFont="1" applyFill="1" applyBorder="1" applyAlignment="1">
      <alignment horizontal="center" vertical="center" wrapText="1"/>
      <protection/>
    </xf>
    <xf numFmtId="49" fontId="5" fillId="29" borderId="15" xfId="70" applyNumberFormat="1" applyFont="1" applyFill="1" applyBorder="1" applyAlignment="1" applyProtection="1">
      <alignment vertical="center" wrapText="1"/>
      <protection locked="0"/>
    </xf>
    <xf numFmtId="0" fontId="0" fillId="29" borderId="15" xfId="70" applyFont="1" applyFill="1" applyBorder="1" applyAlignment="1" applyProtection="1">
      <alignment horizontal="center" vertical="center" wrapText="1"/>
      <protection locked="0"/>
    </xf>
    <xf numFmtId="2" fontId="0" fillId="29" borderId="15" xfId="70" applyNumberFormat="1" applyFont="1" applyFill="1" applyBorder="1" applyAlignment="1" applyProtection="1">
      <alignment horizontal="center" vertical="center" wrapText="1"/>
      <protection locked="0"/>
    </xf>
    <xf numFmtId="2" fontId="0" fillId="34" borderId="15" xfId="70" applyNumberFormat="1" applyFont="1" applyFill="1" applyBorder="1" applyAlignment="1" applyProtection="1">
      <alignment horizontal="center" vertical="center" wrapText="1"/>
      <protection/>
    </xf>
    <xf numFmtId="49" fontId="0" fillId="29" borderId="15" xfId="70" applyNumberFormat="1" applyFont="1" applyFill="1" applyBorder="1" applyAlignment="1" applyProtection="1">
      <alignment horizontal="center" vertical="center" wrapText="1"/>
      <protection locked="0"/>
    </xf>
    <xf numFmtId="49" fontId="17" fillId="29" borderId="15" xfId="70" applyNumberFormat="1" applyFont="1" applyFill="1" applyBorder="1" applyAlignment="1" applyProtection="1">
      <alignment wrapText="1"/>
      <protection locked="0"/>
    </xf>
    <xf numFmtId="49" fontId="5" fillId="29" borderId="15" xfId="70" applyNumberFormat="1" applyFont="1" applyFill="1" applyBorder="1" applyAlignment="1" applyProtection="1">
      <alignment horizontal="center" vertical="center" wrapText="1"/>
      <protection locked="0"/>
    </xf>
    <xf numFmtId="49" fontId="22" fillId="40" borderId="42" xfId="70" applyNumberFormat="1" applyFont="1" applyFill="1" applyBorder="1" applyAlignment="1" applyProtection="1">
      <alignment horizontal="center" vertical="center" wrapText="1"/>
      <protection/>
    </xf>
    <xf numFmtId="49" fontId="22" fillId="40" borderId="50" xfId="70" applyNumberFormat="1" applyFont="1" applyFill="1" applyBorder="1" applyAlignment="1" applyProtection="1">
      <alignment horizontal="center" vertical="center" wrapText="1"/>
      <protection/>
    </xf>
    <xf numFmtId="2" fontId="0" fillId="42" borderId="15" xfId="70" applyNumberFormat="1" applyFont="1" applyFill="1" applyBorder="1" applyAlignment="1" applyProtection="1">
      <alignment horizontal="center" vertical="center" wrapText="1"/>
      <protection/>
    </xf>
    <xf numFmtId="49" fontId="17" fillId="42" borderId="15" xfId="70" applyNumberFormat="1" applyFont="1" applyFill="1" applyBorder="1" applyAlignment="1" applyProtection="1">
      <alignment wrapText="1"/>
      <protection/>
    </xf>
    <xf numFmtId="17" fontId="0" fillId="29" borderId="15" xfId="7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Border="1" applyAlignment="1">
      <alignment horizontal="center" vertical="center" wrapText="1"/>
      <protection/>
    </xf>
    <xf numFmtId="49" fontId="5" fillId="0" borderId="13" xfId="0" applyFont="1" applyBorder="1" applyAlignment="1">
      <alignment vertical="top"/>
    </xf>
    <xf numFmtId="49" fontId="5" fillId="0" borderId="18" xfId="0" applyFont="1" applyBorder="1" applyAlignment="1">
      <alignment vertical="top"/>
    </xf>
    <xf numFmtId="0" fontId="5" fillId="0" borderId="38" xfId="55" applyFont="1" applyBorder="1" applyAlignment="1">
      <alignment horizontal="center" vertical="center" wrapText="1"/>
      <protection/>
    </xf>
    <xf numFmtId="0" fontId="19" fillId="34" borderId="15" xfId="65" applyFont="1" applyFill="1" applyBorder="1" applyAlignment="1">
      <alignment horizontal="center"/>
      <protection/>
    </xf>
    <xf numFmtId="0" fontId="20" fillId="29" borderId="15" xfId="65" applyNumberFormat="1" applyFont="1" applyFill="1" applyBorder="1" applyAlignment="1" applyProtection="1">
      <alignment horizontal="left"/>
      <protection locked="0"/>
    </xf>
    <xf numFmtId="14" fontId="20" fillId="29" borderId="15" xfId="65" applyNumberFormat="1" applyFont="1" applyFill="1" applyBorder="1" applyAlignment="1" applyProtection="1">
      <alignment horizontal="left"/>
      <protection locked="0"/>
    </xf>
    <xf numFmtId="49" fontId="19" fillId="29" borderId="18" xfId="68" applyFont="1" applyFill="1" applyBorder="1" applyAlignment="1" applyProtection="1">
      <alignment horizontal="center" vertical="top"/>
      <protection locked="0"/>
    </xf>
    <xf numFmtId="0" fontId="19" fillId="34" borderId="15" xfId="65" applyFont="1" applyFill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right" vertical="center"/>
      <protection/>
    </xf>
    <xf numFmtId="0" fontId="18" fillId="0" borderId="0" xfId="51" applyFont="1" applyBorder="1" applyAlignment="1" applyProtection="1">
      <alignment horizontal="center" vertical="center" wrapText="1"/>
      <protection locked="0"/>
    </xf>
    <xf numFmtId="49" fontId="18" fillId="29" borderId="13" xfId="68" applyFont="1" applyFill="1" applyBorder="1" applyAlignment="1" applyProtection="1">
      <alignment horizontal="center" vertical="top"/>
      <protection locked="0"/>
    </xf>
    <xf numFmtId="49" fontId="18" fillId="29" borderId="16" xfId="68" applyFont="1" applyFill="1" applyBorder="1" applyAlignment="1" applyProtection="1">
      <alignment horizontal="center" vertical="top"/>
      <protection locked="0"/>
    </xf>
    <xf numFmtId="0" fontId="19" fillId="0" borderId="0" xfId="69" applyFont="1" applyBorder="1" applyAlignment="1">
      <alignment horizontal="center" wrapText="1"/>
      <protection/>
    </xf>
    <xf numFmtId="0" fontId="19" fillId="0" borderId="21" xfId="66" applyNumberFormat="1" applyFont="1" applyFill="1" applyBorder="1" applyAlignment="1">
      <alignment horizontal="center" vertical="center" wrapText="1"/>
      <protection/>
    </xf>
    <xf numFmtId="49" fontId="19" fillId="0" borderId="0" xfId="0" applyFont="1" applyBorder="1" applyAlignment="1">
      <alignment horizontal="center" vertical="top"/>
    </xf>
    <xf numFmtId="49" fontId="28" fillId="41" borderId="15" xfId="48" applyNumberFormat="1" applyFont="1" applyFill="1" applyBorder="1" applyAlignment="1" applyProtection="1">
      <alignment horizontal="center" vertical="top"/>
      <protection/>
    </xf>
    <xf numFmtId="49" fontId="0" fillId="0" borderId="0" xfId="0" applyFont="1" applyBorder="1" applyAlignment="1">
      <alignment horizontal="left" vertical="top"/>
    </xf>
    <xf numFmtId="49" fontId="19" fillId="34" borderId="59" xfId="70" applyNumberFormat="1" applyFont="1" applyFill="1" applyBorder="1" applyAlignment="1" applyProtection="1">
      <alignment horizontal="center" vertical="center" wrapText="1"/>
      <protection/>
    </xf>
    <xf numFmtId="0" fontId="19" fillId="34" borderId="59" xfId="70" applyFont="1" applyFill="1" applyBorder="1" applyAlignment="1" applyProtection="1">
      <alignment horizontal="center" vertical="center" wrapText="1"/>
      <protection/>
    </xf>
    <xf numFmtId="0" fontId="28" fillId="41" borderId="60" xfId="48" applyNumberFormat="1" applyFont="1" applyFill="1" applyBorder="1" applyAlignment="1" applyProtection="1">
      <alignment horizontal="center" vertical="center" wrapText="1"/>
      <protection/>
    </xf>
    <xf numFmtId="0" fontId="28" fillId="41" borderId="61" xfId="48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Border="1" applyAlignment="1">
      <alignment horizontal="left" vertical="top" wrapText="1"/>
    </xf>
    <xf numFmtId="49" fontId="0" fillId="0" borderId="0" xfId="0" applyFont="1" applyBorder="1" applyAlignment="1">
      <alignment horizontal="center" vertical="top"/>
    </xf>
    <xf numFmtId="0" fontId="25" fillId="0" borderId="15" xfId="70" applyFont="1" applyFill="1" applyBorder="1" applyAlignment="1">
      <alignment horizontal="center" vertical="center" wrapText="1"/>
      <protection/>
    </xf>
    <xf numFmtId="49" fontId="0" fillId="0" borderId="0" xfId="0" applyBorder="1" applyAlignment="1">
      <alignment horizontal="left" vertical="top" wrapText="1"/>
    </xf>
    <xf numFmtId="0" fontId="0" fillId="0" borderId="0" xfId="70" applyNumberFormat="1" applyFont="1" applyFill="1" applyBorder="1" applyAlignment="1">
      <alignment horizontal="left" vertical="center" wrapText="1"/>
      <protection/>
    </xf>
    <xf numFmtId="0" fontId="0" fillId="0" borderId="0" xfId="70" applyNumberFormat="1" applyFont="1" applyFill="1" applyBorder="1" applyAlignment="1">
      <alignment horizontal="left" vertical="top" wrapText="1"/>
      <protection/>
    </xf>
    <xf numFmtId="49" fontId="0" fillId="0" borderId="0" xfId="0" applyBorder="1" applyAlignment="1">
      <alignment horizontal="left" vertical="top"/>
    </xf>
    <xf numFmtId="0" fontId="5" fillId="0" borderId="0" xfId="70" applyFont="1" applyBorder="1" applyAlignment="1">
      <alignment horizontal="center"/>
      <protection/>
    </xf>
    <xf numFmtId="49" fontId="32" fillId="43" borderId="62" xfId="48" applyNumberFormat="1" applyFont="1" applyFill="1" applyBorder="1" applyAlignment="1" applyProtection="1">
      <alignment horizontal="center" wrapText="1"/>
      <protection/>
    </xf>
    <xf numFmtId="0" fontId="25" fillId="0" borderId="15" xfId="70" applyFont="1" applyBorder="1" applyAlignment="1">
      <alignment horizontal="center" vertical="center" wrapText="1"/>
      <protection/>
    </xf>
    <xf numFmtId="0" fontId="25" fillId="0" borderId="15" xfId="70" applyFont="1" applyBorder="1" applyAlignment="1">
      <alignment horizontal="center" wrapText="1"/>
      <protection/>
    </xf>
    <xf numFmtId="0" fontId="18" fillId="0" borderId="0" xfId="70" applyFont="1" applyBorder="1" applyAlignment="1">
      <alignment horizontal="center"/>
      <protection/>
    </xf>
    <xf numFmtId="0" fontId="25" fillId="0" borderId="47" xfId="70" applyFont="1" applyBorder="1" applyAlignment="1">
      <alignment horizontal="center" vertical="center" wrapText="1"/>
      <protection/>
    </xf>
    <xf numFmtId="0" fontId="25" fillId="0" borderId="48" xfId="70" applyFont="1" applyBorder="1" applyAlignment="1">
      <alignment horizontal="center" vertical="center" wrapText="1"/>
      <protection/>
    </xf>
    <xf numFmtId="0" fontId="25" fillId="0" borderId="12" xfId="70" applyFont="1" applyBorder="1" applyAlignment="1">
      <alignment horizontal="center" vertical="center" wrapText="1"/>
      <protection/>
    </xf>
    <xf numFmtId="0" fontId="25" fillId="0" borderId="31" xfId="70" applyFont="1" applyBorder="1" applyAlignment="1">
      <alignment horizontal="center" vertical="center" wrapText="1"/>
      <protection/>
    </xf>
    <xf numFmtId="0" fontId="25" fillId="0" borderId="49" xfId="70" applyFont="1" applyBorder="1" applyAlignment="1">
      <alignment horizontal="center" vertical="center" wrapText="1"/>
      <protection/>
    </xf>
    <xf numFmtId="0" fontId="25" fillId="0" borderId="17" xfId="70" applyFont="1" applyBorder="1" applyAlignment="1">
      <alignment horizontal="center" vertical="center" wrapText="1"/>
      <protection/>
    </xf>
    <xf numFmtId="0" fontId="17" fillId="0" borderId="0" xfId="70" applyFont="1" applyBorder="1" applyAlignment="1">
      <alignment horizontal="left"/>
      <protection/>
    </xf>
    <xf numFmtId="0" fontId="25" fillId="0" borderId="38" xfId="70" applyFont="1" applyBorder="1" applyAlignment="1">
      <alignment horizontal="center" vertical="center" wrapText="1"/>
      <protection/>
    </xf>
    <xf numFmtId="0" fontId="25" fillId="0" borderId="15" xfId="70" applyFont="1" applyFill="1" applyBorder="1" applyAlignment="1">
      <alignment horizont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_баланс для заливки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_0616008" xfId="65"/>
    <cellStyle name="Обычный_20E2" xfId="66"/>
    <cellStyle name="Обычный_FORM3.1" xfId="67"/>
    <cellStyle name="Обычный_OREP.TES330.2008.2" xfId="68"/>
    <cellStyle name="Обычный_proverka" xfId="69"/>
    <cellStyle name="Обычный_Инвестиции Сети Сбыты ЭСО" xfId="70"/>
    <cellStyle name="Обычный_Покупк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екстовый" xfId="79"/>
    <cellStyle name="Тысячи [0]_3Com" xfId="80"/>
    <cellStyle name="Тысячи_3Com" xfId="81"/>
    <cellStyle name="Comma" xfId="82"/>
    <cellStyle name="Comma [0]" xfId="83"/>
    <cellStyle name="Формула" xfId="84"/>
    <cellStyle name="ФормулаВБ" xfId="85"/>
    <cellStyle name="ФормулаНаКонтроль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0</v>
      </c>
    </row>
    <row r="4" ht="11.25">
      <c r="C4" s="1"/>
    </row>
    <row r="10" spans="4:8" ht="11.25">
      <c r="D10" s="2"/>
      <c r="E10" s="2"/>
      <c r="F10" s="2"/>
      <c r="G10" s="2"/>
      <c r="H10" s="2"/>
    </row>
    <row r="11" spans="4:8" ht="11.25">
      <c r="D11" s="2"/>
      <c r="E11" s="2"/>
      <c r="F11" s="2"/>
      <c r="G11" s="2"/>
      <c r="H11" s="2"/>
    </row>
    <row r="12" spans="4:8" ht="11.25">
      <c r="D12" s="2"/>
      <c r="E12" s="2"/>
      <c r="F12" s="2"/>
      <c r="G12" s="2"/>
      <c r="H12" s="2"/>
    </row>
    <row r="13" spans="4:8" ht="11.25">
      <c r="D13" s="2"/>
      <c r="E13" s="2"/>
      <c r="F13" s="2"/>
      <c r="G13" s="2"/>
      <c r="H13" s="2"/>
    </row>
    <row r="14" spans="4:8" ht="11.25">
      <c r="D14" s="2"/>
      <c r="E14" s="2"/>
      <c r="F14" s="2"/>
      <c r="G14" s="2"/>
      <c r="H14" s="2"/>
    </row>
    <row r="15" spans="4:8" ht="11.25">
      <c r="D15" s="2"/>
      <c r="E15" s="2"/>
      <c r="F15" s="2"/>
      <c r="G15" s="2"/>
      <c r="H15" s="2"/>
    </row>
    <row r="16" spans="4:8" ht="11.25">
      <c r="D16" s="2"/>
      <c r="E16" s="2"/>
      <c r="F16" s="2"/>
      <c r="G16" s="2"/>
      <c r="H16" s="2"/>
    </row>
    <row r="17" spans="4:8" ht="11.25">
      <c r="D17" s="2"/>
      <c r="E17" s="2"/>
      <c r="F17" s="2"/>
      <c r="G17" s="2"/>
      <c r="H17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3:AD148"/>
  <sheetViews>
    <sheetView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" width="9.140625" style="161" customWidth="1"/>
    <col min="2" max="2" width="35.8515625" style="162" customWidth="1"/>
    <col min="3" max="4" width="10.8515625" style="162" customWidth="1"/>
    <col min="5" max="17" width="9.140625" style="162" customWidth="1"/>
    <col min="18" max="16384" width="9.140625" style="137" customWidth="1"/>
  </cols>
  <sheetData>
    <row r="3" spans="1:20" s="139" customFormat="1" ht="12.75" customHeight="1">
      <c r="A3" s="163" t="s">
        <v>176</v>
      </c>
      <c r="B3" s="164" t="s">
        <v>177</v>
      </c>
      <c r="C3" s="165"/>
      <c r="D3" s="165"/>
      <c r="E3" s="166">
        <f>SUMIF($A4:$A7,"= 1.1",E4:E7)</f>
        <v>0</v>
      </c>
      <c r="F3" s="166">
        <f aca="true" t="shared" si="0" ref="F3:G5">H3+J3+L3+N3</f>
        <v>0</v>
      </c>
      <c r="G3" s="166">
        <f t="shared" si="0"/>
        <v>0</v>
      </c>
      <c r="H3" s="166">
        <f>SUMIF($A4:$A7,"= 1.1",H4:H7)</f>
        <v>0</v>
      </c>
      <c r="I3" s="166">
        <f aca="true" t="shared" si="1" ref="I3:O3">SUMIF($A4:$A7,"= 1.1",I4:I7)</f>
        <v>0</v>
      </c>
      <c r="J3" s="166">
        <f t="shared" si="1"/>
        <v>0</v>
      </c>
      <c r="K3" s="166">
        <f t="shared" si="1"/>
        <v>0</v>
      </c>
      <c r="L3" s="166">
        <f t="shared" si="1"/>
        <v>0</v>
      </c>
      <c r="M3" s="166">
        <f t="shared" si="1"/>
        <v>0</v>
      </c>
      <c r="N3" s="166">
        <f t="shared" si="1"/>
        <v>0</v>
      </c>
      <c r="O3" s="166">
        <f t="shared" si="1"/>
        <v>0</v>
      </c>
      <c r="P3" s="165"/>
      <c r="Q3" s="165"/>
      <c r="R3" s="160"/>
      <c r="S3" s="160"/>
      <c r="T3" s="160"/>
    </row>
    <row r="4" spans="1:20" s="139" customFormat="1" ht="12.75" customHeight="1">
      <c r="A4" s="167" t="s">
        <v>178</v>
      </c>
      <c r="B4" s="168" t="s">
        <v>179</v>
      </c>
      <c r="C4" s="169"/>
      <c r="D4" s="169"/>
      <c r="E4" s="170">
        <f>SUM(E5:E6)</f>
        <v>0</v>
      </c>
      <c r="F4" s="170">
        <f t="shared" si="0"/>
        <v>0</v>
      </c>
      <c r="G4" s="170">
        <f t="shared" si="0"/>
        <v>0</v>
      </c>
      <c r="H4" s="170">
        <f>SUM(H5:H6)</f>
        <v>0</v>
      </c>
      <c r="I4" s="170">
        <f aca="true" t="shared" si="2" ref="I4:O4">SUM(I5:I6)</f>
        <v>0</v>
      </c>
      <c r="J4" s="170">
        <f t="shared" si="2"/>
        <v>0</v>
      </c>
      <c r="K4" s="170">
        <f t="shared" si="2"/>
        <v>0</v>
      </c>
      <c r="L4" s="170">
        <f t="shared" si="2"/>
        <v>0</v>
      </c>
      <c r="M4" s="170">
        <f t="shared" si="2"/>
        <v>0</v>
      </c>
      <c r="N4" s="170">
        <f t="shared" si="2"/>
        <v>0</v>
      </c>
      <c r="O4" s="170">
        <f t="shared" si="2"/>
        <v>0</v>
      </c>
      <c r="P4" s="171"/>
      <c r="Q4" s="171"/>
      <c r="R4" s="160"/>
      <c r="S4" s="160"/>
      <c r="T4" s="160"/>
    </row>
    <row r="5" spans="1:20" s="139" customFormat="1" ht="12.75" customHeight="1">
      <c r="A5" s="172" t="s">
        <v>180</v>
      </c>
      <c r="B5" s="173" t="s">
        <v>181</v>
      </c>
      <c r="C5" s="174"/>
      <c r="D5" s="174"/>
      <c r="E5" s="175"/>
      <c r="F5" s="176">
        <f t="shared" si="0"/>
        <v>0</v>
      </c>
      <c r="G5" s="176">
        <f t="shared" si="0"/>
        <v>0</v>
      </c>
      <c r="H5" s="175"/>
      <c r="I5" s="175"/>
      <c r="J5" s="175"/>
      <c r="K5" s="175"/>
      <c r="L5" s="175"/>
      <c r="M5" s="175"/>
      <c r="N5" s="175"/>
      <c r="O5" s="175"/>
      <c r="P5" s="177"/>
      <c r="Q5" s="177"/>
      <c r="R5" s="160"/>
      <c r="S5" s="160"/>
      <c r="T5" s="160"/>
    </row>
    <row r="6" spans="1:17" s="139" customFormat="1" ht="14.25" customHeight="1">
      <c r="A6" s="281" t="s">
        <v>182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139" customFormat="1" ht="14.25" customHeight="1">
      <c r="A7" s="281" t="s">
        <v>183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</row>
    <row r="8" spans="1:20" s="184" customFormat="1" ht="12.75" customHeight="1">
      <c r="A8" s="178"/>
      <c r="B8" s="179"/>
      <c r="C8" s="180"/>
      <c r="D8" s="180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2"/>
      <c r="Q8" s="182"/>
      <c r="R8" s="183"/>
      <c r="S8" s="183"/>
      <c r="T8" s="183"/>
    </row>
    <row r="9" spans="1:20" s="139" customFormat="1" ht="12.75" customHeight="1">
      <c r="A9" s="167" t="s">
        <v>178</v>
      </c>
      <c r="B9" s="168" t="s">
        <v>179</v>
      </c>
      <c r="C9" s="169"/>
      <c r="D9" s="169"/>
      <c r="E9" s="170">
        <f>SUM(E10:E11)</f>
        <v>0</v>
      </c>
      <c r="F9" s="170">
        <f>H9+J9+L9+N9</f>
        <v>0</v>
      </c>
      <c r="G9" s="170">
        <f>I9+K9+M9+O9</f>
        <v>0</v>
      </c>
      <c r="H9" s="170">
        <f>SUM(H10:H11)</f>
        <v>0</v>
      </c>
      <c r="I9" s="170">
        <f aca="true" t="shared" si="3" ref="I9:O9">SUM(I10:I11)</f>
        <v>0</v>
      </c>
      <c r="J9" s="170">
        <f t="shared" si="3"/>
        <v>0</v>
      </c>
      <c r="K9" s="170">
        <f t="shared" si="3"/>
        <v>0</v>
      </c>
      <c r="L9" s="170">
        <f t="shared" si="3"/>
        <v>0</v>
      </c>
      <c r="M9" s="170">
        <f t="shared" si="3"/>
        <v>0</v>
      </c>
      <c r="N9" s="170">
        <f t="shared" si="3"/>
        <v>0</v>
      </c>
      <c r="O9" s="170">
        <f t="shared" si="3"/>
        <v>0</v>
      </c>
      <c r="P9" s="171"/>
      <c r="Q9" s="171"/>
      <c r="R9" s="160"/>
      <c r="S9" s="160"/>
      <c r="T9" s="160"/>
    </row>
    <row r="10" spans="1:20" s="139" customFormat="1" ht="12.75" customHeight="1">
      <c r="A10" s="167" t="s">
        <v>180</v>
      </c>
      <c r="B10" s="185" t="s">
        <v>181</v>
      </c>
      <c r="C10" s="186"/>
      <c r="D10" s="186"/>
      <c r="E10" s="171"/>
      <c r="F10" s="187">
        <f>H10+J10+L10+N10</f>
        <v>0</v>
      </c>
      <c r="G10" s="187">
        <f>I10+K10+M10+O10</f>
        <v>0</v>
      </c>
      <c r="H10" s="171"/>
      <c r="I10" s="171"/>
      <c r="J10" s="171"/>
      <c r="K10" s="171"/>
      <c r="L10" s="171"/>
      <c r="M10" s="171"/>
      <c r="N10" s="171"/>
      <c r="O10" s="171"/>
      <c r="P10" s="188"/>
      <c r="Q10" s="188"/>
      <c r="R10" s="160"/>
      <c r="S10" s="160"/>
      <c r="T10" s="160"/>
    </row>
    <row r="11" spans="1:17" s="139" customFormat="1" ht="14.25" customHeight="1">
      <c r="A11" s="281" t="s">
        <v>182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</row>
    <row r="12" spans="1:20" s="184" customFormat="1" ht="12.75" customHeight="1">
      <c r="A12" s="178"/>
      <c r="B12" s="179"/>
      <c r="C12" s="180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  <c r="Q12" s="182"/>
      <c r="R12" s="183"/>
      <c r="S12" s="183"/>
      <c r="T12" s="183"/>
    </row>
    <row r="13" spans="1:20" s="139" customFormat="1" ht="12.75" customHeight="1">
      <c r="A13" s="167" t="s">
        <v>180</v>
      </c>
      <c r="B13" s="185" t="s">
        <v>181</v>
      </c>
      <c r="C13" s="186"/>
      <c r="D13" s="186"/>
      <c r="E13" s="171"/>
      <c r="F13" s="187">
        <f>H13+J13+L13+N13</f>
        <v>0</v>
      </c>
      <c r="G13" s="187">
        <f>I13+K13+M13+O13</f>
        <v>0</v>
      </c>
      <c r="H13" s="171"/>
      <c r="I13" s="171"/>
      <c r="J13" s="171"/>
      <c r="K13" s="171"/>
      <c r="L13" s="171"/>
      <c r="M13" s="171"/>
      <c r="N13" s="171"/>
      <c r="O13" s="171"/>
      <c r="P13" s="188"/>
      <c r="Q13" s="188"/>
      <c r="R13" s="160"/>
      <c r="S13" s="160"/>
      <c r="T13" s="160"/>
    </row>
    <row r="14" spans="1:20" s="184" customFormat="1" ht="12.75" customHeight="1">
      <c r="A14" s="178"/>
      <c r="B14" s="179"/>
      <c r="C14" s="180"/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  <c r="Q14" s="182"/>
      <c r="R14" s="183"/>
      <c r="S14" s="183"/>
      <c r="T14" s="183"/>
    </row>
    <row r="15" spans="1:20" s="184" customFormat="1" ht="12.75" customHeight="1">
      <c r="A15" s="178"/>
      <c r="B15" s="179"/>
      <c r="C15" s="180"/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  <c r="Q15" s="182"/>
      <c r="R15" s="183"/>
      <c r="S15" s="183"/>
      <c r="T15" s="183"/>
    </row>
    <row r="17" spans="1:17" s="139" customFormat="1" ht="12.75">
      <c r="A17" s="163" t="s">
        <v>176</v>
      </c>
      <c r="B17" s="164" t="s">
        <v>184</v>
      </c>
      <c r="C17" s="165"/>
      <c r="D17" s="165"/>
      <c r="E17" s="166">
        <f>SUMIF($A18:$A21,"= 1.1",E18:E21)</f>
        <v>0</v>
      </c>
      <c r="F17" s="166">
        <f aca="true" t="shared" si="4" ref="F17:G19">H17+J17+L17</f>
        <v>0</v>
      </c>
      <c r="G17" s="166">
        <f t="shared" si="4"/>
        <v>0</v>
      </c>
      <c r="H17" s="166">
        <f aca="true" t="shared" si="5" ref="H17:M17">SUMIF($A18:$A21,"= 1.1",H18:H21)</f>
        <v>0</v>
      </c>
      <c r="I17" s="166">
        <f t="shared" si="5"/>
        <v>0</v>
      </c>
      <c r="J17" s="166">
        <f t="shared" si="5"/>
        <v>0</v>
      </c>
      <c r="K17" s="166">
        <f t="shared" si="5"/>
        <v>0</v>
      </c>
      <c r="L17" s="166">
        <f t="shared" si="5"/>
        <v>0</v>
      </c>
      <c r="M17" s="166">
        <f t="shared" si="5"/>
        <v>0</v>
      </c>
      <c r="N17" s="165"/>
      <c r="O17" s="165"/>
      <c r="P17" s="140"/>
      <c r="Q17" s="140"/>
    </row>
    <row r="18" spans="1:17" s="139" customFormat="1" ht="12.75">
      <c r="A18" s="167" t="s">
        <v>178</v>
      </c>
      <c r="B18" s="168" t="s">
        <v>179</v>
      </c>
      <c r="C18" s="169"/>
      <c r="D18" s="169"/>
      <c r="E18" s="170">
        <f>SUM(E19:E20)</f>
        <v>0</v>
      </c>
      <c r="F18" s="170">
        <f t="shared" si="4"/>
        <v>0</v>
      </c>
      <c r="G18" s="170">
        <f t="shared" si="4"/>
        <v>0</v>
      </c>
      <c r="H18" s="170">
        <f aca="true" t="shared" si="6" ref="H18:M18">SUM(H19:H20)</f>
        <v>0</v>
      </c>
      <c r="I18" s="170">
        <f t="shared" si="6"/>
        <v>0</v>
      </c>
      <c r="J18" s="170">
        <f t="shared" si="6"/>
        <v>0</v>
      </c>
      <c r="K18" s="170">
        <f t="shared" si="6"/>
        <v>0</v>
      </c>
      <c r="L18" s="170">
        <f t="shared" si="6"/>
        <v>0</v>
      </c>
      <c r="M18" s="170">
        <f t="shared" si="6"/>
        <v>0</v>
      </c>
      <c r="N18" s="171"/>
      <c r="O18" s="171"/>
      <c r="P18" s="140"/>
      <c r="Q18" s="140"/>
    </row>
    <row r="19" spans="1:17" s="139" customFormat="1" ht="12.75">
      <c r="A19" s="167" t="s">
        <v>180</v>
      </c>
      <c r="B19" s="185" t="s">
        <v>181</v>
      </c>
      <c r="C19" s="186"/>
      <c r="D19" s="186"/>
      <c r="E19" s="171"/>
      <c r="F19" s="187">
        <f t="shared" si="4"/>
        <v>0</v>
      </c>
      <c r="G19" s="187">
        <f t="shared" si="4"/>
        <v>0</v>
      </c>
      <c r="H19" s="171"/>
      <c r="I19" s="171"/>
      <c r="J19" s="171"/>
      <c r="K19" s="171"/>
      <c r="L19" s="171"/>
      <c r="M19" s="171"/>
      <c r="N19" s="188"/>
      <c r="O19" s="188"/>
      <c r="P19" s="140"/>
      <c r="Q19" s="140"/>
    </row>
    <row r="20" spans="1:17" s="184" customFormat="1" ht="13.5" customHeight="1">
      <c r="A20" s="281" t="s">
        <v>182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189"/>
      <c r="Q20" s="189"/>
    </row>
    <row r="21" spans="1:17" s="184" customFormat="1" ht="13.5" customHeight="1">
      <c r="A21" s="281" t="s">
        <v>183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189"/>
      <c r="Q21" s="189"/>
    </row>
    <row r="22" spans="1:17" s="184" customFormat="1" ht="12.75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</row>
    <row r="23" spans="1:17" s="184" customFormat="1" ht="12.75">
      <c r="A23" s="167" t="s">
        <v>178</v>
      </c>
      <c r="B23" s="168" t="s">
        <v>179</v>
      </c>
      <c r="C23" s="169"/>
      <c r="D23" s="169"/>
      <c r="E23" s="170">
        <f>SUM(E24:E25)</f>
        <v>0</v>
      </c>
      <c r="F23" s="170">
        <f>H23+J23+L23</f>
        <v>0</v>
      </c>
      <c r="G23" s="170">
        <f>I23+K23+M23</f>
        <v>0</v>
      </c>
      <c r="H23" s="170">
        <f aca="true" t="shared" si="7" ref="H23:M23">SUM(H24:H25)</f>
        <v>0</v>
      </c>
      <c r="I23" s="170">
        <f t="shared" si="7"/>
        <v>0</v>
      </c>
      <c r="J23" s="170">
        <f t="shared" si="7"/>
        <v>0</v>
      </c>
      <c r="K23" s="170">
        <f t="shared" si="7"/>
        <v>0</v>
      </c>
      <c r="L23" s="170">
        <f t="shared" si="7"/>
        <v>0</v>
      </c>
      <c r="M23" s="170">
        <f t="shared" si="7"/>
        <v>0</v>
      </c>
      <c r="N23" s="171"/>
      <c r="O23" s="171"/>
      <c r="P23" s="191"/>
      <c r="Q23" s="191"/>
    </row>
    <row r="24" spans="1:17" s="184" customFormat="1" ht="12.75">
      <c r="A24" s="167" t="s">
        <v>180</v>
      </c>
      <c r="B24" s="185" t="s">
        <v>181</v>
      </c>
      <c r="C24" s="186"/>
      <c r="D24" s="186"/>
      <c r="E24" s="171"/>
      <c r="F24" s="187">
        <f>H24+J24+L24</f>
        <v>0</v>
      </c>
      <c r="G24" s="187">
        <f>I24+K24+M24</f>
        <v>0</v>
      </c>
      <c r="H24" s="171"/>
      <c r="I24" s="171"/>
      <c r="J24" s="171"/>
      <c r="K24" s="171"/>
      <c r="L24" s="171"/>
      <c r="M24" s="171"/>
      <c r="N24" s="188"/>
      <c r="O24" s="188"/>
      <c r="P24" s="191"/>
      <c r="Q24" s="191"/>
    </row>
    <row r="25" spans="1:17" s="184" customFormat="1" ht="13.5" customHeight="1">
      <c r="A25" s="281" t="s">
        <v>182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191"/>
      <c r="Q25" s="191"/>
    </row>
    <row r="26" spans="1:17" s="184" customFormat="1" ht="12.75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</row>
    <row r="27" spans="1:17" s="184" customFormat="1" ht="12.75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</row>
    <row r="28" spans="1:17" s="184" customFormat="1" ht="12.75">
      <c r="A28" s="167" t="s">
        <v>180</v>
      </c>
      <c r="B28" s="185" t="s">
        <v>181</v>
      </c>
      <c r="C28" s="186"/>
      <c r="D28" s="186"/>
      <c r="E28" s="171"/>
      <c r="F28" s="187">
        <f>H28+J28+L28</f>
        <v>0</v>
      </c>
      <c r="G28" s="187">
        <f>I28+K28+M28</f>
        <v>0</v>
      </c>
      <c r="H28" s="171"/>
      <c r="I28" s="171"/>
      <c r="J28" s="171"/>
      <c r="K28" s="171"/>
      <c r="L28" s="171"/>
      <c r="M28" s="171"/>
      <c r="N28" s="188"/>
      <c r="O28" s="188"/>
      <c r="P28" s="191"/>
      <c r="Q28" s="191"/>
    </row>
    <row r="29" spans="1:17" s="184" customFormat="1" ht="12.75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</row>
    <row r="30" spans="1:17" s="184" customFormat="1" ht="12.75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s="184" customFormat="1" ht="12.75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</row>
    <row r="32" spans="1:20" s="139" customFormat="1" ht="12.75" customHeight="1">
      <c r="A32" s="163" t="s">
        <v>176</v>
      </c>
      <c r="B32" s="192" t="s">
        <v>185</v>
      </c>
      <c r="C32" s="165"/>
      <c r="D32" s="165"/>
      <c r="E32" s="166">
        <f>SUMIF($A33:$A36,"= 1.1",E33:E36)</f>
        <v>0</v>
      </c>
      <c r="F32" s="166">
        <f aca="true" t="shared" si="8" ref="F32:G34">H32+J32+L32+N32</f>
        <v>0</v>
      </c>
      <c r="G32" s="166">
        <f t="shared" si="8"/>
        <v>0</v>
      </c>
      <c r="H32" s="166">
        <f>SUMIF($A33:$A36,"= 1.1",H33:H36)</f>
        <v>0</v>
      </c>
      <c r="I32" s="166">
        <f aca="true" t="shared" si="9" ref="I32:O32">SUMIF($A33:$A36,"= 1.1",I33:I36)</f>
        <v>0</v>
      </c>
      <c r="J32" s="166">
        <f t="shared" si="9"/>
        <v>0</v>
      </c>
      <c r="K32" s="166">
        <f t="shared" si="9"/>
        <v>0</v>
      </c>
      <c r="L32" s="166">
        <f t="shared" si="9"/>
        <v>0</v>
      </c>
      <c r="M32" s="166">
        <f t="shared" si="9"/>
        <v>0</v>
      </c>
      <c r="N32" s="166">
        <f t="shared" si="9"/>
        <v>0</v>
      </c>
      <c r="O32" s="166">
        <f t="shared" si="9"/>
        <v>0</v>
      </c>
      <c r="P32" s="165"/>
      <c r="Q32" s="165"/>
      <c r="R32" s="160"/>
      <c r="S32" s="160"/>
      <c r="T32" s="160"/>
    </row>
    <row r="33" spans="1:20" s="139" customFormat="1" ht="12.75" customHeight="1">
      <c r="A33" s="167" t="s">
        <v>178</v>
      </c>
      <c r="B33" s="193" t="s">
        <v>179</v>
      </c>
      <c r="C33" s="169"/>
      <c r="D33" s="169"/>
      <c r="E33" s="170">
        <f>SUM(E34:E35)</f>
        <v>0</v>
      </c>
      <c r="F33" s="170">
        <f t="shared" si="8"/>
        <v>0</v>
      </c>
      <c r="G33" s="170">
        <f t="shared" si="8"/>
        <v>0</v>
      </c>
      <c r="H33" s="170">
        <f>SUM(H34:H35)</f>
        <v>0</v>
      </c>
      <c r="I33" s="170">
        <f aca="true" t="shared" si="10" ref="I33:O33">SUM(I34:I35)</f>
        <v>0</v>
      </c>
      <c r="J33" s="170">
        <f t="shared" si="10"/>
        <v>0</v>
      </c>
      <c r="K33" s="170">
        <f t="shared" si="10"/>
        <v>0</v>
      </c>
      <c r="L33" s="170">
        <f t="shared" si="10"/>
        <v>0</v>
      </c>
      <c r="M33" s="170">
        <f t="shared" si="10"/>
        <v>0</v>
      </c>
      <c r="N33" s="170">
        <f t="shared" si="10"/>
        <v>0</v>
      </c>
      <c r="O33" s="170">
        <f t="shared" si="10"/>
        <v>0</v>
      </c>
      <c r="P33" s="171"/>
      <c r="Q33" s="171"/>
      <c r="R33" s="160"/>
      <c r="S33" s="160"/>
      <c r="T33" s="160"/>
    </row>
    <row r="34" spans="1:20" s="139" customFormat="1" ht="12.75" customHeight="1">
      <c r="A34" s="172" t="s">
        <v>180</v>
      </c>
      <c r="B34" s="194" t="s">
        <v>181</v>
      </c>
      <c r="C34" s="174"/>
      <c r="D34" s="174"/>
      <c r="E34" s="175"/>
      <c r="F34" s="176">
        <f t="shared" si="8"/>
        <v>0</v>
      </c>
      <c r="G34" s="176">
        <f t="shared" si="8"/>
        <v>0</v>
      </c>
      <c r="H34" s="175"/>
      <c r="I34" s="175"/>
      <c r="J34" s="175"/>
      <c r="K34" s="175"/>
      <c r="L34" s="175"/>
      <c r="M34" s="175"/>
      <c r="N34" s="175"/>
      <c r="O34" s="175"/>
      <c r="P34" s="177"/>
      <c r="Q34" s="177"/>
      <c r="R34" s="160"/>
      <c r="S34" s="160"/>
      <c r="T34" s="160"/>
    </row>
    <row r="35" spans="1:17" s="139" customFormat="1" ht="14.25" customHeight="1">
      <c r="A35" s="281" t="s">
        <v>182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</row>
    <row r="36" spans="1:17" s="139" customFormat="1" ht="14.25" customHeight="1">
      <c r="A36" s="281" t="s">
        <v>183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</row>
    <row r="37" spans="1:17" s="184" customFormat="1" ht="12.75">
      <c r="A37" s="178"/>
      <c r="B37" s="179"/>
      <c r="C37" s="180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182"/>
      <c r="P37" s="195"/>
      <c r="Q37" s="195"/>
    </row>
    <row r="38" spans="1:17" s="184" customFormat="1" ht="11.25" customHeight="1">
      <c r="A38" s="178"/>
      <c r="B38" s="196" t="s">
        <v>186</v>
      </c>
      <c r="C38" s="197"/>
      <c r="D38" s="197"/>
      <c r="E38" s="198"/>
      <c r="F38" s="199" t="s">
        <v>187</v>
      </c>
      <c r="G38" s="181" t="e">
        <f>MATCH(B38,'Сетевые организации'!Z:Z,0)</f>
        <v>#N/A</v>
      </c>
      <c r="H38" s="181"/>
      <c r="I38" s="181"/>
      <c r="J38" s="181"/>
      <c r="K38" s="181"/>
      <c r="L38" s="181"/>
      <c r="M38" s="181"/>
      <c r="N38" s="182"/>
      <c r="O38" s="182"/>
      <c r="P38" s="195"/>
      <c r="Q38" s="195"/>
    </row>
    <row r="42" spans="2:9" ht="12.75">
      <c r="B42" s="162" t="s">
        <v>22</v>
      </c>
      <c r="I42" s="162" t="s">
        <v>188</v>
      </c>
    </row>
    <row r="43" spans="2:9" ht="12.75">
      <c r="B43" s="162" t="s">
        <v>189</v>
      </c>
      <c r="I43" s="162" t="s">
        <v>190</v>
      </c>
    </row>
    <row r="44" spans="2:19" ht="12.75">
      <c r="B44" s="162" t="s">
        <v>191</v>
      </c>
      <c r="I44" s="162" t="s">
        <v>192</v>
      </c>
      <c r="S44" s="136" t="s">
        <v>23</v>
      </c>
    </row>
    <row r="45" spans="2:19" ht="12.75">
      <c r="B45" s="162" t="s">
        <v>193</v>
      </c>
      <c r="P45" s="162">
        <v>2007</v>
      </c>
      <c r="S45" s="181" t="s">
        <v>194</v>
      </c>
    </row>
    <row r="46" spans="2:19" ht="12.75">
      <c r="B46" s="162" t="s">
        <v>195</v>
      </c>
      <c r="P46" s="162">
        <v>2008</v>
      </c>
      <c r="S46" s="181" t="s">
        <v>196</v>
      </c>
    </row>
    <row r="47" spans="2:24" ht="23.25">
      <c r="B47" s="162" t="s">
        <v>197</v>
      </c>
      <c r="J47" s="181"/>
      <c r="K47" s="179"/>
      <c r="L47" s="181"/>
      <c r="M47" s="181"/>
      <c r="N47" s="181"/>
      <c r="O47" s="181"/>
      <c r="P47" s="162">
        <v>2009</v>
      </c>
      <c r="Q47" s="181"/>
      <c r="R47" s="181"/>
      <c r="S47" s="181" t="s">
        <v>198</v>
      </c>
      <c r="T47" s="181"/>
      <c r="U47" s="181"/>
      <c r="V47" s="181"/>
      <c r="W47" s="181"/>
      <c r="X47" s="181"/>
    </row>
    <row r="48" spans="2:24" ht="23.25">
      <c r="B48" s="162" t="s">
        <v>199</v>
      </c>
      <c r="J48" s="180"/>
      <c r="K48" s="179"/>
      <c r="L48" s="181"/>
      <c r="M48" s="181"/>
      <c r="N48" s="181"/>
      <c r="O48" s="181"/>
      <c r="P48" s="162">
        <v>2010</v>
      </c>
      <c r="Q48" s="181"/>
      <c r="R48" s="181"/>
      <c r="S48" s="181" t="s">
        <v>200</v>
      </c>
      <c r="T48" s="181"/>
      <c r="U48" s="181"/>
      <c r="V48" s="181"/>
      <c r="W48" s="181"/>
      <c r="X48" s="181"/>
    </row>
    <row r="49" spans="2:24" ht="12.75">
      <c r="B49" s="162" t="s">
        <v>201</v>
      </c>
      <c r="J49" s="180"/>
      <c r="K49" s="179"/>
      <c r="L49" s="180"/>
      <c r="M49" s="180"/>
      <c r="N49" s="181"/>
      <c r="O49" s="181"/>
      <c r="P49" s="162">
        <v>2011</v>
      </c>
      <c r="Q49" s="181"/>
      <c r="R49" s="181"/>
      <c r="S49" s="181"/>
      <c r="T49" s="181"/>
      <c r="U49" s="181"/>
      <c r="V49" s="181"/>
      <c r="W49" s="182"/>
      <c r="X49" s="182"/>
    </row>
    <row r="50" spans="2:24" ht="12.75">
      <c r="B50" s="162" t="s">
        <v>202</v>
      </c>
      <c r="J50" s="180"/>
      <c r="K50" s="179"/>
      <c r="L50" s="180"/>
      <c r="M50" s="180"/>
      <c r="N50" s="181"/>
      <c r="O50" s="181"/>
      <c r="P50" s="162">
        <v>2012</v>
      </c>
      <c r="Q50" s="181"/>
      <c r="R50" s="181"/>
      <c r="S50" s="181"/>
      <c r="T50" s="181"/>
      <c r="U50" s="181"/>
      <c r="V50" s="181"/>
      <c r="W50" s="181"/>
      <c r="X50" s="181"/>
    </row>
    <row r="51" spans="2:24" ht="12.75">
      <c r="B51" s="162" t="s">
        <v>203</v>
      </c>
      <c r="J51" s="189"/>
      <c r="K51" s="189"/>
      <c r="L51" s="189"/>
      <c r="M51" s="189"/>
      <c r="N51" s="189"/>
      <c r="O51" s="189"/>
      <c r="P51" s="162">
        <v>2013</v>
      </c>
      <c r="Q51" s="189"/>
      <c r="R51" s="189"/>
      <c r="S51" s="189"/>
      <c r="T51" s="189"/>
      <c r="U51" s="189"/>
      <c r="V51" s="189"/>
      <c r="W51" s="189"/>
      <c r="X51" s="189"/>
    </row>
    <row r="52" spans="2:16" ht="12.75">
      <c r="B52" s="162" t="s">
        <v>204</v>
      </c>
      <c r="I52" s="162" t="s">
        <v>205</v>
      </c>
      <c r="J52" s="200"/>
      <c r="K52" s="200"/>
      <c r="L52" s="200"/>
      <c r="M52" s="200"/>
      <c r="P52" s="162">
        <v>2014</v>
      </c>
    </row>
    <row r="53" spans="2:13" ht="12.75">
      <c r="B53" s="162" t="s">
        <v>206</v>
      </c>
      <c r="I53" s="162" t="s">
        <v>207</v>
      </c>
      <c r="J53" s="200"/>
      <c r="K53" s="200"/>
      <c r="L53" s="200"/>
      <c r="M53" s="200"/>
    </row>
    <row r="54" spans="2:13" ht="12.75">
      <c r="B54" s="162" t="s">
        <v>208</v>
      </c>
      <c r="J54" s="200"/>
      <c r="K54" s="200"/>
      <c r="L54" s="200"/>
      <c r="M54" s="200"/>
    </row>
    <row r="55" spans="2:13" ht="12.75">
      <c r="B55" s="162" t="s">
        <v>209</v>
      </c>
      <c r="J55" s="200"/>
      <c r="K55" s="200"/>
      <c r="L55" s="200"/>
      <c r="M55" s="200"/>
    </row>
    <row r="56" spans="2:13" ht="12.75">
      <c r="B56" s="162" t="s">
        <v>210</v>
      </c>
      <c r="J56" s="200"/>
      <c r="K56" s="200"/>
      <c r="L56" s="200"/>
      <c r="M56" s="200"/>
    </row>
    <row r="57" ht="12.75">
      <c r="B57" s="162" t="s">
        <v>211</v>
      </c>
    </row>
    <row r="58" ht="12.75">
      <c r="B58" s="162" t="s">
        <v>212</v>
      </c>
    </row>
    <row r="59" ht="12.75" hidden="1">
      <c r="B59" s="162" t="s">
        <v>213</v>
      </c>
    </row>
    <row r="60" ht="12.75">
      <c r="B60" s="162" t="s">
        <v>214</v>
      </c>
    </row>
    <row r="61" ht="12.75">
      <c r="B61" s="162" t="s">
        <v>215</v>
      </c>
    </row>
    <row r="62" ht="12.75">
      <c r="B62" s="162" t="s">
        <v>216</v>
      </c>
    </row>
    <row r="63" ht="12.75">
      <c r="B63" s="162" t="s">
        <v>217</v>
      </c>
    </row>
    <row r="64" ht="12.75">
      <c r="B64" s="162" t="s">
        <v>218</v>
      </c>
    </row>
    <row r="65" ht="12.75">
      <c r="B65" s="162" t="s">
        <v>219</v>
      </c>
    </row>
    <row r="66" ht="12.75">
      <c r="B66" s="162" t="s">
        <v>220</v>
      </c>
    </row>
    <row r="67" ht="12.75">
      <c r="B67" s="162" t="s">
        <v>221</v>
      </c>
    </row>
    <row r="68" ht="12.75">
      <c r="B68" s="162" t="s">
        <v>222</v>
      </c>
    </row>
    <row r="69" ht="12.75">
      <c r="B69" s="162" t="s">
        <v>223</v>
      </c>
    </row>
    <row r="70" ht="12.75">
      <c r="B70" s="162" t="s">
        <v>224</v>
      </c>
    </row>
    <row r="71" ht="12.75">
      <c r="B71" s="162" t="s">
        <v>225</v>
      </c>
    </row>
    <row r="72" ht="12.75">
      <c r="B72" s="162" t="s">
        <v>226</v>
      </c>
    </row>
    <row r="73" ht="12.75">
      <c r="B73" s="162" t="s">
        <v>227</v>
      </c>
    </row>
    <row r="74" ht="12.75">
      <c r="B74" s="162" t="s">
        <v>228</v>
      </c>
    </row>
    <row r="75" ht="12.75">
      <c r="B75" s="162" t="s">
        <v>229</v>
      </c>
    </row>
    <row r="76" ht="12.75">
      <c r="B76" s="162" t="s">
        <v>230</v>
      </c>
    </row>
    <row r="77" ht="12.75">
      <c r="B77" s="162" t="s">
        <v>231</v>
      </c>
    </row>
    <row r="78" ht="12.75">
      <c r="B78" s="162" t="s">
        <v>232</v>
      </c>
    </row>
    <row r="79" ht="12.75">
      <c r="B79" s="162" t="s">
        <v>233</v>
      </c>
    </row>
    <row r="80" ht="12.75">
      <c r="B80" s="162" t="s">
        <v>234</v>
      </c>
    </row>
    <row r="81" ht="12.75">
      <c r="B81" s="162" t="s">
        <v>235</v>
      </c>
    </row>
    <row r="82" ht="12.75">
      <c r="B82" s="162" t="s">
        <v>236</v>
      </c>
    </row>
    <row r="83" ht="12.75">
      <c r="B83" s="162" t="s">
        <v>237</v>
      </c>
    </row>
    <row r="84" ht="12.75">
      <c r="B84" s="162" t="s">
        <v>238</v>
      </c>
    </row>
    <row r="85" ht="12.75">
      <c r="B85" s="162" t="s">
        <v>239</v>
      </c>
    </row>
    <row r="86" ht="12.75">
      <c r="B86" s="162" t="s">
        <v>240</v>
      </c>
    </row>
    <row r="87" ht="12.75">
      <c r="B87" s="162" t="s">
        <v>241</v>
      </c>
    </row>
    <row r="88" ht="12.75">
      <c r="B88" s="162" t="s">
        <v>242</v>
      </c>
    </row>
    <row r="89" ht="12.75">
      <c r="B89" s="162" t="s">
        <v>243</v>
      </c>
    </row>
    <row r="90" ht="12.75">
      <c r="B90" s="162" t="s">
        <v>244</v>
      </c>
    </row>
    <row r="91" ht="12.75">
      <c r="B91" s="162" t="s">
        <v>245</v>
      </c>
    </row>
    <row r="92" ht="12.75">
      <c r="B92" s="162" t="s">
        <v>246</v>
      </c>
    </row>
    <row r="93" ht="12.75">
      <c r="B93" s="162" t="s">
        <v>247</v>
      </c>
    </row>
    <row r="94" ht="12.75">
      <c r="B94" s="162" t="s">
        <v>248</v>
      </c>
    </row>
    <row r="95" ht="12.75">
      <c r="B95" s="162" t="s">
        <v>249</v>
      </c>
    </row>
    <row r="96" ht="12.75">
      <c r="B96" s="162" t="s">
        <v>250</v>
      </c>
    </row>
    <row r="97" ht="12.75">
      <c r="B97" s="162" t="s">
        <v>251</v>
      </c>
    </row>
    <row r="98" ht="12.75">
      <c r="B98" s="162" t="s">
        <v>252</v>
      </c>
    </row>
    <row r="99" ht="12.75">
      <c r="B99" s="162" t="s">
        <v>253</v>
      </c>
    </row>
    <row r="100" ht="12.75">
      <c r="B100" s="162" t="s">
        <v>254</v>
      </c>
    </row>
    <row r="101" ht="12.75">
      <c r="B101" s="162" t="s">
        <v>255</v>
      </c>
    </row>
    <row r="102" ht="12.75">
      <c r="B102" s="162" t="s">
        <v>256</v>
      </c>
    </row>
    <row r="103" ht="12.75">
      <c r="B103" s="162" t="s">
        <v>257</v>
      </c>
    </row>
    <row r="104" ht="12.75">
      <c r="B104" s="162" t="s">
        <v>258</v>
      </c>
    </row>
    <row r="105" ht="12.75">
      <c r="B105" s="162" t="s">
        <v>259</v>
      </c>
    </row>
    <row r="106" ht="12.75">
      <c r="B106" s="162" t="s">
        <v>260</v>
      </c>
    </row>
    <row r="107" ht="12.75">
      <c r="B107" s="162" t="s">
        <v>261</v>
      </c>
    </row>
    <row r="108" ht="12.75">
      <c r="B108" s="162" t="s">
        <v>262</v>
      </c>
    </row>
    <row r="109" ht="12.75">
      <c r="B109" s="162" t="s">
        <v>263</v>
      </c>
    </row>
    <row r="110" ht="12.75">
      <c r="B110" s="162" t="s">
        <v>264</v>
      </c>
    </row>
    <row r="111" ht="12.75">
      <c r="B111" s="162" t="s">
        <v>265</v>
      </c>
    </row>
    <row r="112" ht="12.75">
      <c r="B112" s="162" t="s">
        <v>266</v>
      </c>
    </row>
    <row r="113" ht="12.75">
      <c r="B113" s="162" t="s">
        <v>267</v>
      </c>
    </row>
    <row r="114" ht="12.75">
      <c r="B114" s="162" t="s">
        <v>268</v>
      </c>
    </row>
    <row r="115" ht="12.75">
      <c r="B115" s="162" t="s">
        <v>269</v>
      </c>
    </row>
    <row r="116" ht="12.75">
      <c r="B116" s="162" t="s">
        <v>270</v>
      </c>
    </row>
    <row r="117" ht="12.75">
      <c r="B117" s="162" t="s">
        <v>271</v>
      </c>
    </row>
    <row r="118" ht="12.75">
      <c r="B118" s="162" t="s">
        <v>272</v>
      </c>
    </row>
    <row r="119" ht="12.75">
      <c r="B119" s="162" t="s">
        <v>273</v>
      </c>
    </row>
    <row r="120" ht="12.75">
      <c r="B120" s="162" t="s">
        <v>274</v>
      </c>
    </row>
    <row r="121" ht="12.75">
      <c r="B121" s="162" t="s">
        <v>275</v>
      </c>
    </row>
    <row r="122" ht="12.75">
      <c r="B122" s="162" t="s">
        <v>276</v>
      </c>
    </row>
    <row r="123" ht="12.75">
      <c r="B123" s="162" t="s">
        <v>277</v>
      </c>
    </row>
    <row r="124" ht="12.75">
      <c r="B124" s="162" t="s">
        <v>278</v>
      </c>
    </row>
    <row r="125" ht="12.75">
      <c r="B125" s="162" t="s">
        <v>279</v>
      </c>
    </row>
    <row r="126" ht="12.75">
      <c r="B126" s="162" t="s">
        <v>280</v>
      </c>
    </row>
    <row r="127" spans="1:24" s="8" customFormat="1" ht="12.75" customHeight="1">
      <c r="A127" s="92" t="s">
        <v>108</v>
      </c>
      <c r="B127" s="92"/>
      <c r="C127" s="92"/>
      <c r="D127" s="92" t="s">
        <v>109</v>
      </c>
      <c r="E127" s="275" t="s">
        <v>110</v>
      </c>
      <c r="F127" s="275"/>
      <c r="G127" s="275" t="s">
        <v>111</v>
      </c>
      <c r="H127" s="275"/>
      <c r="I127" s="275"/>
      <c r="J127" s="275" t="s">
        <v>95</v>
      </c>
      <c r="K127" s="275" t="s">
        <v>112</v>
      </c>
      <c r="L127" s="275"/>
      <c r="M127" s="275"/>
      <c r="N127" s="275"/>
      <c r="O127" s="275"/>
      <c r="P127" s="275" t="s">
        <v>101</v>
      </c>
      <c r="Q127" s="275" t="s">
        <v>113</v>
      </c>
      <c r="R127" s="275"/>
      <c r="S127" s="275"/>
      <c r="T127" s="275"/>
      <c r="U127" s="275"/>
      <c r="V127" s="275"/>
      <c r="W127" s="275"/>
      <c r="X127" s="92" t="s">
        <v>101</v>
      </c>
    </row>
    <row r="128" spans="1:24" s="7" customFormat="1" ht="46.5" customHeight="1">
      <c r="A128" s="92"/>
      <c r="B128" s="92"/>
      <c r="C128" s="92"/>
      <c r="D128" s="92"/>
      <c r="E128" s="275" t="s">
        <v>90</v>
      </c>
      <c r="F128" s="275" t="s">
        <v>91</v>
      </c>
      <c r="G128" s="275" t="s">
        <v>92</v>
      </c>
      <c r="H128" s="275" t="s">
        <v>93</v>
      </c>
      <c r="I128" s="275" t="s">
        <v>94</v>
      </c>
      <c r="J128" s="275"/>
      <c r="K128" s="275" t="s">
        <v>96</v>
      </c>
      <c r="L128" s="275" t="s">
        <v>114</v>
      </c>
      <c r="M128" s="275"/>
      <c r="N128" s="275" t="s">
        <v>99</v>
      </c>
      <c r="O128" s="275" t="s">
        <v>100</v>
      </c>
      <c r="P128" s="275"/>
      <c r="Q128" s="275" t="s">
        <v>96</v>
      </c>
      <c r="R128" s="275" t="s">
        <v>115</v>
      </c>
      <c r="S128" s="275"/>
      <c r="T128" s="275" t="s">
        <v>116</v>
      </c>
      <c r="U128" s="275"/>
      <c r="V128" s="275" t="s">
        <v>99</v>
      </c>
      <c r="W128" s="293" t="s">
        <v>106</v>
      </c>
      <c r="X128" s="92"/>
    </row>
    <row r="129" spans="1:29" s="7" customFormat="1" ht="32.25" customHeight="1">
      <c r="A129" s="92"/>
      <c r="B129" s="92"/>
      <c r="C129" s="92"/>
      <c r="D129" s="92"/>
      <c r="E129" s="275"/>
      <c r="F129" s="275"/>
      <c r="G129" s="275"/>
      <c r="H129" s="275"/>
      <c r="I129" s="275"/>
      <c r="J129" s="275"/>
      <c r="K129" s="275"/>
      <c r="L129" s="92" t="s">
        <v>117</v>
      </c>
      <c r="M129" s="92" t="s">
        <v>118</v>
      </c>
      <c r="N129" s="275"/>
      <c r="O129" s="275"/>
      <c r="P129" s="275"/>
      <c r="Q129" s="275"/>
      <c r="R129" s="93" t="s">
        <v>119</v>
      </c>
      <c r="S129" s="93" t="s">
        <v>120</v>
      </c>
      <c r="T129" s="94" t="s">
        <v>121</v>
      </c>
      <c r="U129" s="94" t="s">
        <v>122</v>
      </c>
      <c r="V129" s="275"/>
      <c r="W129" s="293"/>
      <c r="X129" s="92"/>
      <c r="Y129" s="7" t="s">
        <v>281</v>
      </c>
      <c r="Z129" s="7" t="s">
        <v>282</v>
      </c>
      <c r="AA129" s="7" t="s">
        <v>283</v>
      </c>
      <c r="AB129" s="7" t="s">
        <v>284</v>
      </c>
      <c r="AC129" s="7" t="s">
        <v>285</v>
      </c>
    </row>
    <row r="132" spans="1:29" ht="15" customHeight="1">
      <c r="A132" s="270" t="s">
        <v>65</v>
      </c>
      <c r="B132" s="270"/>
      <c r="C132" s="270"/>
      <c r="D132" s="270"/>
      <c r="E132" s="201" t="s">
        <v>64</v>
      </c>
      <c r="F132" s="202" t="s">
        <v>66</v>
      </c>
      <c r="G132" s="203"/>
      <c r="H132" s="203"/>
      <c r="I132" s="203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5"/>
      <c r="Y132" s="137">
        <v>1</v>
      </c>
      <c r="Z132" s="137" t="str">
        <f>A132</f>
        <v>Название организации</v>
      </c>
      <c r="AB132" s="137" t="str">
        <f>E132</f>
        <v>RAB</v>
      </c>
      <c r="AC132" s="137" t="str">
        <f>F132</f>
        <v>ИНН</v>
      </c>
    </row>
    <row r="133" spans="1:29" ht="67.5">
      <c r="A133" s="206" t="s">
        <v>286</v>
      </c>
      <c r="B133" s="207" t="s">
        <v>40</v>
      </c>
      <c r="C133" s="207" t="s">
        <v>128</v>
      </c>
      <c r="D133" s="208" t="s">
        <v>129</v>
      </c>
      <c r="E133" s="209"/>
      <c r="F133" s="210"/>
      <c r="G133" s="210"/>
      <c r="H133" s="210"/>
      <c r="I133" s="211"/>
      <c r="J133" s="212">
        <f>SUMIF($A133:$A134,"=1.1.",J133:J134)</f>
        <v>0</v>
      </c>
      <c r="K133" s="213">
        <f>SUM(L133:O133)</f>
        <v>0</v>
      </c>
      <c r="L133" s="213">
        <f>SUMIF($A133:$A134,"=1.1.",L133:L134)</f>
        <v>0</v>
      </c>
      <c r="M133" s="213">
        <f>SUMIF($A133:$A134,"=1.1.",M133:M134)</f>
        <v>0</v>
      </c>
      <c r="N133" s="213">
        <f>SUMIF($A133:$A134,"=1.1.",N133:N134)</f>
        <v>0</v>
      </c>
      <c r="O133" s="213">
        <f>SUMIF($A133:$A134,"=1.1.",O133:O134)</f>
        <v>0</v>
      </c>
      <c r="P133" s="214"/>
      <c r="Q133" s="215">
        <f>SUM(R133:S133,V133:W133)</f>
        <v>0</v>
      </c>
      <c r="R133" s="213">
        <f aca="true" t="shared" si="11" ref="R133:W133">SUMIF($A133:$A134,"=1.1.",R133:R134)</f>
        <v>0</v>
      </c>
      <c r="S133" s="213">
        <f t="shared" si="11"/>
        <v>0</v>
      </c>
      <c r="T133" s="213">
        <f t="shared" si="11"/>
        <v>0</v>
      </c>
      <c r="U133" s="213">
        <f t="shared" si="11"/>
        <v>0</v>
      </c>
      <c r="V133" s="213">
        <f t="shared" si="11"/>
        <v>0</v>
      </c>
      <c r="W133" s="213">
        <f t="shared" si="11"/>
        <v>0</v>
      </c>
      <c r="X133" s="216"/>
      <c r="Z133" s="137" t="str">
        <f>A132</f>
        <v>Название организации</v>
      </c>
      <c r="AA133" s="137" t="str">
        <f>D133</f>
        <v>Достройка, дооборудование, модернизация*</v>
      </c>
      <c r="AB133" s="137" t="str">
        <f>E132</f>
        <v>RAB</v>
      </c>
      <c r="AC133" s="137" t="str">
        <f>F132</f>
        <v>ИНН</v>
      </c>
    </row>
    <row r="134" spans="1:30" s="219" customFormat="1" ht="15" customHeight="1">
      <c r="A134" s="271" t="s">
        <v>287</v>
      </c>
      <c r="B134" s="271"/>
      <c r="C134" s="271"/>
      <c r="D134" s="271"/>
      <c r="E134" s="271"/>
      <c r="F134" s="271"/>
      <c r="G134" s="271"/>
      <c r="H134" s="271"/>
      <c r="I134" s="271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8"/>
      <c r="Y134" s="137"/>
      <c r="Z134" s="137" t="str">
        <f>A132</f>
        <v>Название организации</v>
      </c>
      <c r="AA134" s="137"/>
      <c r="AB134" s="137" t="str">
        <f>E132</f>
        <v>RAB</v>
      </c>
      <c r="AC134" s="137" t="str">
        <f>F132</f>
        <v>ИНН</v>
      </c>
      <c r="AD134" s="137"/>
    </row>
    <row r="135" spans="1:29" ht="22.5">
      <c r="A135" s="220" t="s">
        <v>288</v>
      </c>
      <c r="B135" s="221" t="s">
        <v>51</v>
      </c>
      <c r="C135" s="221" t="s">
        <v>131</v>
      </c>
      <c r="D135" s="222" t="s">
        <v>132</v>
      </c>
      <c r="E135" s="223"/>
      <c r="F135" s="224"/>
      <c r="G135" s="224"/>
      <c r="H135" s="224"/>
      <c r="I135" s="225"/>
      <c r="J135" s="226">
        <f>SUMIF($A135:$A136,"=1.2.",J135:J136)</f>
        <v>0</v>
      </c>
      <c r="K135" s="226">
        <f>SUM(L135:O135)</f>
        <v>0</v>
      </c>
      <c r="L135" s="226">
        <f>SUMIF($A135:$A136,"=1.2.",L135:L136)</f>
        <v>0</v>
      </c>
      <c r="M135" s="226">
        <f>SUMIF($A135:$A136,"=1.2.",M135:M136)</f>
        <v>0</v>
      </c>
      <c r="N135" s="226">
        <f>SUMIF($A135:$A136,"=1.2.",N135:N136)</f>
        <v>0</v>
      </c>
      <c r="O135" s="226">
        <f>SUMIF($A135:$A136,"=1.2.",O135:O136)</f>
        <v>0</v>
      </c>
      <c r="P135" s="214"/>
      <c r="Q135" s="215">
        <f>SUM(R135:S135,V135:W135)</f>
        <v>0</v>
      </c>
      <c r="R135" s="226">
        <f aca="true" t="shared" si="12" ref="R135:W135">SUMIF($A135:$A136,"=1.2.",R135:R136)</f>
        <v>0</v>
      </c>
      <c r="S135" s="226">
        <f t="shared" si="12"/>
        <v>0</v>
      </c>
      <c r="T135" s="226">
        <f t="shared" si="12"/>
        <v>0</v>
      </c>
      <c r="U135" s="226">
        <f t="shared" si="12"/>
        <v>0</v>
      </c>
      <c r="V135" s="226">
        <f t="shared" si="12"/>
        <v>0</v>
      </c>
      <c r="W135" s="226">
        <f t="shared" si="12"/>
        <v>0</v>
      </c>
      <c r="X135" s="227"/>
      <c r="Z135" s="137" t="str">
        <f>A132</f>
        <v>Название организации</v>
      </c>
      <c r="AA135" s="137" t="str">
        <f>D135</f>
        <v>Реконструкция**</v>
      </c>
      <c r="AB135" s="137" t="str">
        <f>E132</f>
        <v>RAB</v>
      </c>
      <c r="AC135" s="137" t="str">
        <f>F132</f>
        <v>ИНН</v>
      </c>
    </row>
    <row r="136" spans="1:30" s="219" customFormat="1" ht="15" customHeight="1">
      <c r="A136" s="271" t="s">
        <v>289</v>
      </c>
      <c r="B136" s="271"/>
      <c r="C136" s="271"/>
      <c r="D136" s="271"/>
      <c r="E136" s="271"/>
      <c r="F136" s="271"/>
      <c r="G136" s="271"/>
      <c r="H136" s="271"/>
      <c r="I136" s="271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8"/>
      <c r="Y136" s="137"/>
      <c r="Z136" s="137" t="str">
        <f>A132</f>
        <v>Название организации</v>
      </c>
      <c r="AA136" s="137"/>
      <c r="AB136" s="137" t="str">
        <f>E132</f>
        <v>RAB</v>
      </c>
      <c r="AC136" s="137" t="str">
        <f>F132</f>
        <v>ИНН</v>
      </c>
      <c r="AD136" s="137"/>
    </row>
    <row r="137" spans="1:29" ht="45">
      <c r="A137" s="206" t="s">
        <v>290</v>
      </c>
      <c r="B137" s="228" t="s">
        <v>57</v>
      </c>
      <c r="C137" s="228" t="s">
        <v>134</v>
      </c>
      <c r="D137" s="229" t="s">
        <v>135</v>
      </c>
      <c r="E137" s="223"/>
      <c r="F137" s="224"/>
      <c r="G137" s="224"/>
      <c r="H137" s="224"/>
      <c r="I137" s="225"/>
      <c r="J137" s="226">
        <f>SUMIF($A137:$A138,"=1.3.",J137:J138)</f>
        <v>0</v>
      </c>
      <c r="K137" s="226">
        <f>SUM(L137:O137)</f>
        <v>0</v>
      </c>
      <c r="L137" s="226">
        <f>SUMIF($A137:$A138,"=1.3.",L137:L138)</f>
        <v>0</v>
      </c>
      <c r="M137" s="226">
        <f>SUMIF($A137:$A138,"=1.3.",M137:M138)</f>
        <v>0</v>
      </c>
      <c r="N137" s="226">
        <f>SUMIF($A137:$A138,"=1.3.",N137:N138)</f>
        <v>0</v>
      </c>
      <c r="O137" s="226">
        <f>SUMIF($A137:$A138,"=1.3.",O137:O138)</f>
        <v>0</v>
      </c>
      <c r="P137" s="214"/>
      <c r="Q137" s="215">
        <f>SUM(R137:S137,V137:W137)</f>
        <v>0</v>
      </c>
      <c r="R137" s="226">
        <f aca="true" t="shared" si="13" ref="R137:W137">SUMIF($A137:$A138,"=1.3.",R137:R138)</f>
        <v>0</v>
      </c>
      <c r="S137" s="226">
        <f t="shared" si="13"/>
        <v>0</v>
      </c>
      <c r="T137" s="226">
        <f t="shared" si="13"/>
        <v>0</v>
      </c>
      <c r="U137" s="226">
        <f t="shared" si="13"/>
        <v>0</v>
      </c>
      <c r="V137" s="226">
        <f t="shared" si="13"/>
        <v>0</v>
      </c>
      <c r="W137" s="226">
        <f t="shared" si="13"/>
        <v>0</v>
      </c>
      <c r="X137" s="230"/>
      <c r="Z137" s="137" t="str">
        <f>A132</f>
        <v>Название организации</v>
      </c>
      <c r="AA137" s="137" t="str">
        <f>D137</f>
        <v>Техническое перевооружение***</v>
      </c>
      <c r="AB137" s="137" t="str">
        <f>E132</f>
        <v>RAB</v>
      </c>
      <c r="AC137" s="137" t="str">
        <f>F132</f>
        <v>ИНН</v>
      </c>
    </row>
    <row r="138" spans="1:30" s="219" customFormat="1" ht="15" customHeight="1">
      <c r="A138" s="271" t="s">
        <v>291</v>
      </c>
      <c r="B138" s="271"/>
      <c r="C138" s="271"/>
      <c r="D138" s="271"/>
      <c r="E138" s="271"/>
      <c r="F138" s="271"/>
      <c r="G138" s="271"/>
      <c r="H138" s="271"/>
      <c r="I138" s="271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8"/>
      <c r="Y138" s="137"/>
      <c r="Z138" s="137" t="str">
        <f>A132</f>
        <v>Название организации</v>
      </c>
      <c r="AA138" s="137"/>
      <c r="AB138" s="137" t="str">
        <f>E132</f>
        <v>RAB</v>
      </c>
      <c r="AC138" s="137" t="str">
        <f>F132</f>
        <v>ИНН</v>
      </c>
      <c r="AD138" s="137"/>
    </row>
    <row r="139" spans="1:29" ht="33.75">
      <c r="A139" s="231" t="s">
        <v>292</v>
      </c>
      <c r="B139" s="232" t="s">
        <v>60</v>
      </c>
      <c r="C139" s="232" t="s">
        <v>137</v>
      </c>
      <c r="D139" s="233" t="s">
        <v>138</v>
      </c>
      <c r="E139" s="223"/>
      <c r="F139" s="224"/>
      <c r="G139" s="224"/>
      <c r="H139" s="224"/>
      <c r="I139" s="225"/>
      <c r="J139" s="226">
        <f>SUMIF($A139:$A140,"=1.4.",J139:J140)</f>
        <v>0</v>
      </c>
      <c r="K139" s="226">
        <f>SUM(L139:O139)</f>
        <v>0</v>
      </c>
      <c r="L139" s="226">
        <f>SUMIF($A139:$A140,"=1.4.",L139:L140)</f>
        <v>0</v>
      </c>
      <c r="M139" s="226">
        <f>SUMIF($A139:$A140,"=1.4.",M139:M140)</f>
        <v>0</v>
      </c>
      <c r="N139" s="226">
        <f>SUMIF($A139:$A140,"=1.4.",N139:N140)</f>
        <v>0</v>
      </c>
      <c r="O139" s="226">
        <f>SUMIF($A139:$A140,"=1.4.",O139:O140)</f>
        <v>0</v>
      </c>
      <c r="P139" s="214"/>
      <c r="Q139" s="215">
        <f>SUM(R139:S139,V139:W139)</f>
        <v>0</v>
      </c>
      <c r="R139" s="226">
        <f aca="true" t="shared" si="14" ref="R139:W139">SUMIF($A139:$A140,"=1.4.",R139:R140)</f>
        <v>0</v>
      </c>
      <c r="S139" s="226">
        <f t="shared" si="14"/>
        <v>0</v>
      </c>
      <c r="T139" s="226">
        <f t="shared" si="14"/>
        <v>0</v>
      </c>
      <c r="U139" s="226">
        <f t="shared" si="14"/>
        <v>0</v>
      </c>
      <c r="V139" s="226">
        <f t="shared" si="14"/>
        <v>0</v>
      </c>
      <c r="W139" s="226">
        <f t="shared" si="14"/>
        <v>0</v>
      </c>
      <c r="X139" s="234"/>
      <c r="Z139" s="137" t="str">
        <f>A132</f>
        <v>Название организации</v>
      </c>
      <c r="AA139" s="137" t="str">
        <f>D139</f>
        <v>Новое строительство*****</v>
      </c>
      <c r="AB139" s="137" t="str">
        <f>E132</f>
        <v>RAB</v>
      </c>
      <c r="AC139" s="137" t="str">
        <f>F132</f>
        <v>ИНН</v>
      </c>
    </row>
    <row r="140" spans="1:30" s="219" customFormat="1" ht="15" customHeight="1">
      <c r="A140" s="272" t="s">
        <v>293</v>
      </c>
      <c r="B140" s="272"/>
      <c r="C140" s="272"/>
      <c r="D140" s="272"/>
      <c r="E140" s="272"/>
      <c r="F140" s="272"/>
      <c r="G140" s="272"/>
      <c r="H140" s="272"/>
      <c r="I140" s="272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6"/>
      <c r="Y140" s="137"/>
      <c r="Z140" s="137" t="str">
        <f>A132</f>
        <v>Название организации</v>
      </c>
      <c r="AA140" s="137"/>
      <c r="AB140" s="137" t="str">
        <f>E132</f>
        <v>RAB</v>
      </c>
      <c r="AC140" s="137" t="str">
        <f>F132</f>
        <v>ИНН</v>
      </c>
      <c r="AD140" s="137"/>
    </row>
    <row r="145" spans="1:29" ht="52.5">
      <c r="A145" s="237" t="s">
        <v>127</v>
      </c>
      <c r="B145" s="238" t="s">
        <v>40</v>
      </c>
      <c r="C145" s="238" t="s">
        <v>128</v>
      </c>
      <c r="D145" s="239"/>
      <c r="E145" s="240"/>
      <c r="F145" s="240"/>
      <c r="G145" s="240"/>
      <c r="H145" s="240"/>
      <c r="I145" s="240"/>
      <c r="J145" s="241"/>
      <c r="K145" s="242">
        <f>SUM(L145:O145)</f>
        <v>0</v>
      </c>
      <c r="L145" s="241"/>
      <c r="M145" s="241"/>
      <c r="N145" s="241"/>
      <c r="O145" s="241"/>
      <c r="P145" s="243"/>
      <c r="Q145" s="242">
        <f>SUM(R145:S145,V145:W145)</f>
        <v>0</v>
      </c>
      <c r="R145" s="241"/>
      <c r="S145" s="241"/>
      <c r="T145" s="241"/>
      <c r="U145" s="241"/>
      <c r="V145" s="241"/>
      <c r="W145" s="241"/>
      <c r="X145" s="244"/>
      <c r="Z145" s="137">
        <f>Z144</f>
        <v>0</v>
      </c>
      <c r="AA145" s="137">
        <f>D145</f>
        <v>0</v>
      </c>
      <c r="AB145" s="137">
        <f aca="true" t="shared" si="15" ref="AB145:AC148">AB144</f>
        <v>0</v>
      </c>
      <c r="AC145" s="137">
        <f t="shared" si="15"/>
        <v>0</v>
      </c>
    </row>
    <row r="146" spans="1:29" ht="21">
      <c r="A146" s="233" t="s">
        <v>130</v>
      </c>
      <c r="B146" s="232" t="s">
        <v>51</v>
      </c>
      <c r="C146" s="232" t="s">
        <v>131</v>
      </c>
      <c r="D146" s="239"/>
      <c r="E146" s="240"/>
      <c r="F146" s="240"/>
      <c r="G146" s="240"/>
      <c r="H146" s="240"/>
      <c r="I146" s="240"/>
      <c r="J146" s="241"/>
      <c r="K146" s="242">
        <f>SUM(L146:O146)</f>
        <v>0</v>
      </c>
      <c r="L146" s="241"/>
      <c r="M146" s="241"/>
      <c r="N146" s="241"/>
      <c r="O146" s="241"/>
      <c r="P146" s="243"/>
      <c r="Q146" s="242">
        <f>SUM(R146:S146,V146:W146)</f>
        <v>0</v>
      </c>
      <c r="R146" s="241"/>
      <c r="S146" s="241"/>
      <c r="T146" s="241"/>
      <c r="U146" s="241"/>
      <c r="V146" s="241"/>
      <c r="W146" s="241"/>
      <c r="X146" s="244"/>
      <c r="Z146" s="137">
        <f>Z145</f>
        <v>0</v>
      </c>
      <c r="AA146" s="137">
        <f>D146</f>
        <v>0</v>
      </c>
      <c r="AB146" s="137">
        <f t="shared" si="15"/>
        <v>0</v>
      </c>
      <c r="AC146" s="137">
        <f t="shared" si="15"/>
        <v>0</v>
      </c>
    </row>
    <row r="147" spans="1:29" ht="31.5">
      <c r="A147" s="123" t="s">
        <v>133</v>
      </c>
      <c r="B147" s="228" t="s">
        <v>57</v>
      </c>
      <c r="C147" s="228" t="s">
        <v>134</v>
      </c>
      <c r="D147" s="239"/>
      <c r="E147" s="240"/>
      <c r="F147" s="240"/>
      <c r="G147" s="240"/>
      <c r="H147" s="240"/>
      <c r="I147" s="240"/>
      <c r="J147" s="241"/>
      <c r="K147" s="242">
        <f>SUM(L147:O147)</f>
        <v>0</v>
      </c>
      <c r="L147" s="241"/>
      <c r="M147" s="241"/>
      <c r="N147" s="241"/>
      <c r="O147" s="241"/>
      <c r="P147" s="243"/>
      <c r="Q147" s="242">
        <f>SUM(R147:S147,V147:W147)</f>
        <v>0</v>
      </c>
      <c r="R147" s="241"/>
      <c r="S147" s="241"/>
      <c r="T147" s="241"/>
      <c r="U147" s="241"/>
      <c r="V147" s="241"/>
      <c r="W147" s="241"/>
      <c r="X147" s="244"/>
      <c r="Z147" s="137">
        <f>Z146</f>
        <v>0</v>
      </c>
      <c r="AA147" s="137">
        <f>D147</f>
        <v>0</v>
      </c>
      <c r="AB147" s="137">
        <f t="shared" si="15"/>
        <v>0</v>
      </c>
      <c r="AC147" s="137">
        <f t="shared" si="15"/>
        <v>0</v>
      </c>
    </row>
    <row r="148" spans="1:29" ht="31.5">
      <c r="A148" s="233" t="s">
        <v>136</v>
      </c>
      <c r="B148" s="232" t="s">
        <v>60</v>
      </c>
      <c r="C148" s="232" t="s">
        <v>137</v>
      </c>
      <c r="D148" s="245"/>
      <c r="E148" s="240"/>
      <c r="F148" s="240"/>
      <c r="G148" s="240"/>
      <c r="H148" s="240"/>
      <c r="I148" s="240"/>
      <c r="J148" s="241"/>
      <c r="K148" s="242">
        <f>SUM(L148:O148)</f>
        <v>0</v>
      </c>
      <c r="L148" s="241"/>
      <c r="M148" s="241"/>
      <c r="N148" s="241"/>
      <c r="O148" s="241"/>
      <c r="P148" s="243"/>
      <c r="Q148" s="242">
        <f>SUM(R148:S148,V148:W148)</f>
        <v>0</v>
      </c>
      <c r="R148" s="241"/>
      <c r="S148" s="241"/>
      <c r="T148" s="241"/>
      <c r="U148" s="241"/>
      <c r="V148" s="241"/>
      <c r="W148" s="241"/>
      <c r="X148" s="244"/>
      <c r="Z148" s="136">
        <f>Z147</f>
        <v>0</v>
      </c>
      <c r="AA148" s="137">
        <f>D148</f>
        <v>0</v>
      </c>
      <c r="AB148" s="137">
        <f t="shared" si="15"/>
        <v>0</v>
      </c>
      <c r="AC148" s="137">
        <f t="shared" si="15"/>
        <v>0</v>
      </c>
    </row>
  </sheetData>
  <sheetProtection selectLockedCells="1" selectUnlockedCells="1"/>
  <mergeCells count="33">
    <mergeCell ref="A6:Q6"/>
    <mergeCell ref="A7:Q7"/>
    <mergeCell ref="A11:Q11"/>
    <mergeCell ref="A20:O20"/>
    <mergeCell ref="E127:F127"/>
    <mergeCell ref="G127:I127"/>
    <mergeCell ref="J127:J129"/>
    <mergeCell ref="K127:O127"/>
    <mergeCell ref="O128:O129"/>
    <mergeCell ref="A21:O21"/>
    <mergeCell ref="A25:O25"/>
    <mergeCell ref="A35:Q35"/>
    <mergeCell ref="A36:Q36"/>
    <mergeCell ref="P127:P129"/>
    <mergeCell ref="Q127:W127"/>
    <mergeCell ref="E128:E129"/>
    <mergeCell ref="F128:F129"/>
    <mergeCell ref="G128:G129"/>
    <mergeCell ref="H128:H129"/>
    <mergeCell ref="I128:I129"/>
    <mergeCell ref="K128:K129"/>
    <mergeCell ref="L128:M128"/>
    <mergeCell ref="N128:N129"/>
    <mergeCell ref="A138:I138"/>
    <mergeCell ref="A140:I140"/>
    <mergeCell ref="W128:W129"/>
    <mergeCell ref="A132:D132"/>
    <mergeCell ref="A134:I134"/>
    <mergeCell ref="A136:I136"/>
    <mergeCell ref="Q128:Q129"/>
    <mergeCell ref="R128:S128"/>
    <mergeCell ref="T128:U128"/>
    <mergeCell ref="V128:V129"/>
  </mergeCells>
  <dataValidations count="7">
    <dataValidation type="decimal" allowBlank="1" showErrorMessage="1" sqref="J132:W135 J137:W139 J145:O148 Q145:W148">
      <formula1>-9999999999999990000000</formula1>
      <formula2>9.99999999999999E+22</formula2>
    </dataValidation>
    <dataValidation type="list" allowBlank="1" showErrorMessage="1" sqref="P4 P9 N18 N23 P33">
      <formula1>TARGET</formula1>
      <formula2>0</formula2>
    </dataValidation>
    <dataValidation type="date" allowBlank="1" showErrorMessage="1" sqref="C4:D4 C9:D9 C18:D18 C23:D23 C33:D33">
      <formula1>18264</formula1>
      <formula2>55153</formula2>
    </dataValidation>
    <dataValidation type="decimal" allowBlank="1" showErrorMessage="1" sqref="E5 H5:O5 E10 H10:O10 E13 H13:O13 E19 H19:M19 E24 H24:M24 E28 H28:M28 E34 H34:O34">
      <formula1>-10000000000000000</formula1>
      <formula2>10000000000000000</formula2>
    </dataValidation>
    <dataValidation type="textLength" operator="equal" allowBlank="1" showErrorMessage="1" sqref="D38">
      <formula1>9</formula1>
    </dataValidation>
    <dataValidation type="textLength" allowBlank="1" showErrorMessage="1" sqref="C38">
      <formula1>10</formula1>
      <formula2>12</formula2>
    </dataValidation>
    <dataValidation type="list" allowBlank="1" showErrorMessage="1" sqref="E38">
      <formula1>DaNet</formula1>
      <formula2>0</formula2>
    </dataValidation>
  </dataValidations>
  <hyperlinks>
    <hyperlink ref="A6" location="Сетевые организации!A1" display="Добавить работы по проекту"/>
    <hyperlink ref="A7" location="Сетевые организации!A1" display="Добавить инвестиционный проект"/>
    <hyperlink ref="A11" location="Сетевые организации!A1" display="Добавить работы по проекту"/>
    <hyperlink ref="A20" location="Сетевые организации!A1" display="Добавить работы по проекту"/>
    <hyperlink ref="A21" location="Сетевые организации!A1" display="Добавить инвестиционный проект"/>
    <hyperlink ref="A25" location="Сетевые организации!A1" display="Добавить работы по проекту"/>
    <hyperlink ref="A35" location="Сетевые организации!A1" display="Добавить работы по проекту"/>
    <hyperlink ref="A36" location="Сетевые организации!A1" display="Добавить инвестиционный проект"/>
    <hyperlink ref="F38" location="TEHSHEET!A1" display="Удалить"/>
    <hyperlink ref="A134" location="TEHSHEET!A1" display="Добавить1"/>
    <hyperlink ref="A136" location="TEHSHEET!A1" display="Добавить2"/>
    <hyperlink ref="A138" location="TEHSHEET!A1" display="Добавить3"/>
    <hyperlink ref="A140" location="TEHSHEET!A1" display="Добавить4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D35" sqref="D35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3" t="s">
        <v>1</v>
      </c>
    </row>
    <row r="2" spans="1:7" ht="39" customHeight="1">
      <c r="A2" s="251" t="s">
        <v>2</v>
      </c>
      <c r="B2" s="251"/>
      <c r="C2" s="251"/>
      <c r="D2" s="251"/>
      <c r="E2" s="251"/>
      <c r="F2" s="251"/>
      <c r="G2" s="251"/>
    </row>
    <row r="3" spans="1:7" ht="11.25">
      <c r="A3" s="4"/>
      <c r="B3" s="4"/>
      <c r="C3" s="4"/>
      <c r="D3" s="4"/>
      <c r="E3" s="4"/>
      <c r="F3" s="4"/>
      <c r="G3" s="4"/>
    </row>
    <row r="4" spans="1:7" ht="11.25">
      <c r="A4" s="5"/>
      <c r="B4" s="6"/>
      <c r="C4" s="6"/>
      <c r="D4" s="6"/>
      <c r="E4" s="6"/>
      <c r="F4" s="6"/>
      <c r="G4" s="6"/>
    </row>
    <row r="5" spans="1:7" s="8" customFormat="1" ht="11.25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252" t="s">
        <v>4</v>
      </c>
      <c r="C6" s="252"/>
      <c r="D6" s="252"/>
      <c r="E6" s="252"/>
      <c r="F6" s="252"/>
      <c r="G6" s="252"/>
    </row>
    <row r="7" spans="1:7" ht="23.25" customHeight="1">
      <c r="A7" s="10" t="s">
        <v>5</v>
      </c>
      <c r="B7" s="253" t="s">
        <v>4</v>
      </c>
      <c r="C7" s="253"/>
      <c r="D7" s="253"/>
      <c r="E7" s="253"/>
      <c r="F7" s="253"/>
      <c r="G7" s="253"/>
    </row>
    <row r="8" s="8" customFormat="1" ht="11.25"/>
    <row r="9" spans="1:7" ht="12" customHeight="1">
      <c r="A9" s="254" t="s">
        <v>6</v>
      </c>
      <c r="B9" s="254"/>
      <c r="C9" s="254"/>
      <c r="D9" s="254"/>
      <c r="E9" s="254"/>
      <c r="F9" s="254"/>
      <c r="G9" s="254"/>
    </row>
    <row r="10" spans="1:7" ht="45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3" t="s">
        <v>13</v>
      </c>
    </row>
    <row r="11" spans="1:7" ht="11.2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6">
        <v>7</v>
      </c>
    </row>
    <row r="12" spans="1:7" ht="11.25">
      <c r="A12" s="10" t="s">
        <v>4</v>
      </c>
      <c r="B12" s="17" t="s">
        <v>4</v>
      </c>
      <c r="C12" s="17" t="s">
        <v>4</v>
      </c>
      <c r="D12" s="17" t="s">
        <v>4</v>
      </c>
      <c r="E12" s="17" t="s">
        <v>4</v>
      </c>
      <c r="F12" s="17" t="s">
        <v>4</v>
      </c>
      <c r="G12" s="18" t="s">
        <v>4</v>
      </c>
    </row>
    <row r="14" spans="1:2" ht="11.25">
      <c r="A14" s="9" t="s">
        <v>14</v>
      </c>
      <c r="B14" s="19">
        <v>2007</v>
      </c>
    </row>
    <row r="15" spans="1:2" ht="11.25">
      <c r="A15" s="20" t="s">
        <v>15</v>
      </c>
      <c r="B15" s="21">
        <f>B14-1</f>
        <v>2006</v>
      </c>
    </row>
    <row r="16" spans="1:2" ht="11.25">
      <c r="A16" s="10" t="s">
        <v>16</v>
      </c>
      <c r="B16" s="22">
        <f>БазовыйПериод-1</f>
        <v>2005</v>
      </c>
    </row>
    <row r="18" spans="1:3" ht="11.25">
      <c r="A18" t="s">
        <v>17</v>
      </c>
      <c r="B18" s="23">
        <v>38870</v>
      </c>
      <c r="C18" t="s">
        <v>18</v>
      </c>
    </row>
    <row r="23" spans="1:6" ht="11.25">
      <c r="A23" s="8"/>
      <c r="B23" s="8"/>
      <c r="C23" s="8"/>
      <c r="D23" s="8"/>
      <c r="E23" s="8"/>
      <c r="F23" s="8"/>
    </row>
    <row r="24" spans="1:6" ht="11.25">
      <c r="A24" s="8"/>
      <c r="B24" s="8"/>
      <c r="C24" s="8"/>
      <c r="D24" s="8"/>
      <c r="E24" s="8"/>
      <c r="F24" s="8"/>
    </row>
    <row r="25" spans="1:6" ht="11.25">
      <c r="A25" s="8"/>
      <c r="B25" s="8"/>
      <c r="C25" s="8"/>
      <c r="D25" s="8"/>
      <c r="E25" s="8"/>
      <c r="F25" s="8"/>
    </row>
    <row r="26" spans="1:6" ht="11.25">
      <c r="A26" s="8"/>
      <c r="B26" s="8"/>
      <c r="C26" s="8"/>
      <c r="D26" s="8"/>
      <c r="E26" s="8"/>
      <c r="F26" s="8"/>
    </row>
    <row r="27" spans="1:6" ht="11.25">
      <c r="A27" s="8"/>
      <c r="B27" s="8"/>
      <c r="C27" s="8"/>
      <c r="D27" s="8"/>
      <c r="E27" s="8"/>
      <c r="F27" s="8"/>
    </row>
    <row r="28" spans="1:6" ht="11.25">
      <c r="A28" s="8"/>
      <c r="B28" s="8"/>
      <c r="C28" s="8"/>
      <c r="D28" s="8"/>
      <c r="E28" s="8"/>
      <c r="F28" s="8"/>
    </row>
    <row r="29" spans="1:6" ht="11.25">
      <c r="A29" s="8"/>
      <c r="B29" s="8"/>
      <c r="C29" s="8"/>
      <c r="D29" s="8"/>
      <c r="E29" s="8"/>
      <c r="F29" s="8"/>
    </row>
    <row r="30" spans="1:6" ht="11.25">
      <c r="A30" s="8"/>
      <c r="B30" s="8"/>
      <c r="C30" s="8"/>
      <c r="D30" s="8"/>
      <c r="E30" s="8"/>
      <c r="F30" s="8"/>
    </row>
    <row r="31" spans="1:6" ht="11.25">
      <c r="A31" s="8"/>
      <c r="B31" s="8"/>
      <c r="C31" s="8"/>
      <c r="D31" s="8"/>
      <c r="E31" s="8"/>
      <c r="F31" s="8"/>
    </row>
    <row r="32" spans="1:6" ht="11.25">
      <c r="A32" s="8"/>
      <c r="B32" s="8"/>
      <c r="C32" s="8"/>
      <c r="D32" s="8"/>
      <c r="E32" s="8"/>
      <c r="F32" s="8"/>
    </row>
    <row r="33" spans="1:6" ht="11.25">
      <c r="A33" s="8"/>
      <c r="B33" s="8"/>
      <c r="C33" s="8"/>
      <c r="D33" s="8"/>
      <c r="E33" s="8"/>
      <c r="F33" s="8"/>
    </row>
    <row r="34" spans="1:6" ht="11.25">
      <c r="A34" s="8"/>
      <c r="B34" s="8"/>
      <c r="C34" s="8"/>
      <c r="D34" s="8"/>
      <c r="E34" s="8"/>
      <c r="F34" s="8"/>
    </row>
    <row r="35" spans="1:6" ht="11.25">
      <c r="A35" s="8"/>
      <c r="B35" s="8"/>
      <c r="C35" s="8"/>
      <c r="D35" s="8"/>
      <c r="E35" s="8"/>
      <c r="F35" s="8"/>
    </row>
    <row r="36" spans="1:6" ht="11.25">
      <c r="A36" s="8"/>
      <c r="B36" s="8"/>
      <c r="C36" s="8"/>
      <c r="D36" s="8"/>
      <c r="E36" s="8"/>
      <c r="F36" s="8"/>
    </row>
    <row r="37" spans="1:6" ht="11.25">
      <c r="A37" s="8"/>
      <c r="B37" s="8"/>
      <c r="C37" s="8"/>
      <c r="D37" s="8"/>
      <c r="E37" s="8"/>
      <c r="F37" s="8"/>
    </row>
    <row r="38" spans="1:6" ht="11.25">
      <c r="A38" s="8"/>
      <c r="B38" s="8"/>
      <c r="C38" s="8"/>
      <c r="D38" s="8"/>
      <c r="E38" s="8"/>
      <c r="F38" s="8"/>
    </row>
    <row r="39" spans="1:6" ht="11.25">
      <c r="A39" s="8"/>
      <c r="B39" s="8"/>
      <c r="C39" s="8"/>
      <c r="D39" s="8"/>
      <c r="E39" s="8"/>
      <c r="F39" s="8"/>
    </row>
    <row r="40" spans="1:6" ht="11.25">
      <c r="A40" s="8"/>
      <c r="B40" s="8"/>
      <c r="C40" s="8"/>
      <c r="D40" s="8"/>
      <c r="E40" s="8"/>
      <c r="F40" s="8"/>
    </row>
    <row r="41" spans="1:6" ht="11.25">
      <c r="A41" s="8"/>
      <c r="B41" s="8"/>
      <c r="C41" s="8"/>
      <c r="D41" s="8"/>
      <c r="E41" s="8"/>
      <c r="F41" s="8"/>
    </row>
  </sheetData>
  <sheetProtection password="E408" sheet="1" formatCells="0"/>
  <mergeCells count="4">
    <mergeCell ref="A2:G2"/>
    <mergeCell ref="B6:G6"/>
    <mergeCell ref="B7:G7"/>
    <mergeCell ref="A9:G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5:B35"/>
  <sheetViews>
    <sheetView tabSelected="1" zoomScalePageLayoutView="0" workbookViewId="0" topLeftCell="A1">
      <selection activeCell="A1" sqref="A1"/>
    </sheetView>
  </sheetViews>
  <sheetFormatPr defaultColWidth="9.140625" defaultRowHeight="11.25"/>
  <cols>
    <col min="1" max="1" width="8.140625" style="24" customWidth="1"/>
    <col min="2" max="16384" width="9.140625" style="24" customWidth="1"/>
  </cols>
  <sheetData>
    <row r="1" s="25" customFormat="1" ht="12.75"/>
    <row r="5" ht="12.75">
      <c r="A5" s="26"/>
    </row>
    <row r="6" ht="12.75">
      <c r="A6" s="27"/>
    </row>
    <row r="7" ht="12.75">
      <c r="A7" s="28"/>
    </row>
    <row r="8" ht="12.75">
      <c r="A8" s="29"/>
    </row>
    <row r="9" ht="12.75">
      <c r="A9" s="27"/>
    </row>
    <row r="10" ht="12.75">
      <c r="A10" s="30"/>
    </row>
    <row r="11" ht="12.75">
      <c r="A11" s="28"/>
    </row>
    <row r="12" spans="1:2" ht="12.75">
      <c r="A12" s="29"/>
      <c r="B12" s="29"/>
    </row>
    <row r="13" spans="1:2" ht="12.75">
      <c r="A13" s="29"/>
      <c r="B13" s="29"/>
    </row>
    <row r="14" spans="1:2" ht="12.75">
      <c r="A14" s="29"/>
      <c r="B14" s="29"/>
    </row>
    <row r="15" spans="1:2" ht="12.75">
      <c r="A15" s="29"/>
      <c r="B15" s="29"/>
    </row>
    <row r="16" ht="12.75">
      <c r="A16" s="28"/>
    </row>
    <row r="17" ht="12.75">
      <c r="A17" s="29"/>
    </row>
    <row r="18" ht="12.75">
      <c r="A18" s="29"/>
    </row>
    <row r="19" ht="12.75">
      <c r="A19" s="30"/>
    </row>
    <row r="20" ht="12.75">
      <c r="A20" s="29"/>
    </row>
    <row r="21" ht="12.75">
      <c r="A21" s="29"/>
    </row>
    <row r="22" ht="12.75">
      <c r="A22" s="29"/>
    </row>
    <row r="23" ht="12.75">
      <c r="A23" s="28"/>
    </row>
    <row r="24" ht="12.75">
      <c r="A24" s="28"/>
    </row>
    <row r="25" ht="12.75">
      <c r="A25" s="28"/>
    </row>
    <row r="26" ht="12.75">
      <c r="A26" s="29"/>
    </row>
    <row r="27" ht="12.75">
      <c r="A27" s="28"/>
    </row>
    <row r="28" ht="12.75">
      <c r="A28" s="29"/>
    </row>
    <row r="29" ht="12.75">
      <c r="A29" s="28"/>
    </row>
    <row r="30" ht="12.75">
      <c r="A30" s="28"/>
    </row>
    <row r="31" ht="12.75">
      <c r="A31" s="28"/>
    </row>
    <row r="32" ht="12.75">
      <c r="A32" s="29"/>
    </row>
    <row r="33" ht="12.75">
      <c r="A33" s="31"/>
    </row>
    <row r="34" ht="12.75">
      <c r="A34" s="31"/>
    </row>
    <row r="35" ht="12.75">
      <c r="A35" s="31"/>
    </row>
  </sheetData>
  <sheetProtection password="FA9C" sheet="1" formatColumns="0" formatRows="0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5" r:id="rId3"/>
  <legacyDrawing r:id="rId2"/>
  <oleObjects>
    <oleObject progId="Microsoft Word-Dokument" shapeId="792384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5"/>
  <sheetViews>
    <sheetView zoomScale="85" zoomScaleNormal="85" zoomScalePageLayoutView="0" workbookViewId="0" topLeftCell="A1">
      <selection activeCell="D16" sqref="D16"/>
    </sheetView>
  </sheetViews>
  <sheetFormatPr defaultColWidth="7.00390625" defaultRowHeight="11.25"/>
  <cols>
    <col min="1" max="1" width="35.57421875" style="32" customWidth="1"/>
    <col min="2" max="7" width="19.00390625" style="32" customWidth="1"/>
    <col min="8" max="10" width="7.00390625" style="32" customWidth="1"/>
    <col min="11" max="11" width="13.140625" style="32" customWidth="1"/>
    <col min="12" max="15" width="7.00390625" style="32" customWidth="1"/>
    <col min="16" max="16" width="11.8515625" style="32" customWidth="1"/>
    <col min="17" max="16384" width="7.00390625" style="32" customWidth="1"/>
  </cols>
  <sheetData>
    <row r="1" spans="1:10" ht="15">
      <c r="A1" s="33"/>
      <c r="F1" s="260"/>
      <c r="G1" s="260"/>
      <c r="H1" s="34"/>
      <c r="I1" s="34"/>
      <c r="J1" s="34"/>
    </row>
    <row r="2" spans="1:10" ht="12.75">
      <c r="A2" s="35"/>
      <c r="G2" s="36" t="s">
        <v>19</v>
      </c>
      <c r="H2" s="34"/>
      <c r="I2" s="34"/>
      <c r="J2" s="34"/>
    </row>
    <row r="3" spans="1:10" ht="12.75">
      <c r="A3" s="35"/>
      <c r="G3" s="37"/>
      <c r="H3" s="34"/>
      <c r="I3" s="34"/>
      <c r="J3" s="34"/>
    </row>
    <row r="4" spans="1:7" ht="43.5" customHeight="1">
      <c r="A4" s="261" t="s">
        <v>20</v>
      </c>
      <c r="B4" s="261"/>
      <c r="C4" s="261"/>
      <c r="D4" s="261"/>
      <c r="E4" s="261"/>
      <c r="F4" s="261"/>
      <c r="G4" s="261"/>
    </row>
    <row r="5" spans="1:7" ht="14.25" customHeight="1">
      <c r="A5" s="38"/>
      <c r="B5" s="39"/>
      <c r="C5" s="39"/>
      <c r="D5" s="39"/>
      <c r="E5" s="39"/>
      <c r="F5" s="39"/>
      <c r="G5" s="39"/>
    </row>
    <row r="6" spans="1:7" ht="15">
      <c r="A6" s="40"/>
      <c r="B6" s="40"/>
      <c r="C6" s="40"/>
      <c r="D6" s="40"/>
      <c r="E6" s="40"/>
      <c r="F6" s="40"/>
      <c r="G6" s="40"/>
    </row>
    <row r="7" spans="1:7" ht="30" customHeight="1">
      <c r="A7" s="41" t="s">
        <v>21</v>
      </c>
      <c r="B7" s="262" t="s">
        <v>229</v>
      </c>
      <c r="C7" s="262"/>
      <c r="D7" s="262"/>
      <c r="E7" s="262"/>
      <c r="F7" s="262"/>
      <c r="G7" s="262"/>
    </row>
    <row r="8" spans="1:7" ht="30" customHeight="1">
      <c r="A8" s="42" t="s">
        <v>23</v>
      </c>
      <c r="B8" s="263">
        <v>2010</v>
      </c>
      <c r="C8" s="263"/>
      <c r="D8" s="263"/>
      <c r="E8" s="263"/>
      <c r="F8" s="263"/>
      <c r="G8" s="263"/>
    </row>
    <row r="9" spans="1:7" ht="22.5" customHeight="1">
      <c r="A9" s="43" t="s">
        <v>24</v>
      </c>
      <c r="B9" s="258" t="s">
        <v>23</v>
      </c>
      <c r="C9" s="258"/>
      <c r="D9" s="258"/>
      <c r="E9" s="258"/>
      <c r="F9" s="258"/>
      <c r="G9" s="258"/>
    </row>
    <row r="10" spans="1:7" ht="22.5" customHeight="1">
      <c r="A10" s="44"/>
      <c r="B10" s="44"/>
      <c r="C10" s="44"/>
      <c r="D10" s="44"/>
      <c r="E10" s="44"/>
      <c r="F10" s="44"/>
      <c r="G10" s="44"/>
    </row>
    <row r="11" spans="1:7" ht="27" customHeight="1">
      <c r="A11" s="255" t="s">
        <v>25</v>
      </c>
      <c r="B11" s="255"/>
      <c r="C11" s="45" t="s">
        <v>26</v>
      </c>
      <c r="D11" s="256" t="s">
        <v>294</v>
      </c>
      <c r="E11" s="256"/>
      <c r="F11" s="256"/>
      <c r="G11" s="256"/>
    </row>
    <row r="12" spans="1:7" ht="27" customHeight="1">
      <c r="A12" s="259" t="s">
        <v>27</v>
      </c>
      <c r="B12" s="259"/>
      <c r="C12" s="45" t="s">
        <v>26</v>
      </c>
      <c r="D12" s="256" t="s">
        <v>295</v>
      </c>
      <c r="E12" s="256"/>
      <c r="F12" s="256"/>
      <c r="G12" s="256"/>
    </row>
    <row r="13" spans="1:7" ht="27" customHeight="1">
      <c r="A13" s="259"/>
      <c r="B13" s="259"/>
      <c r="C13" s="45" t="s">
        <v>28</v>
      </c>
      <c r="D13" s="256" t="s">
        <v>296</v>
      </c>
      <c r="E13" s="256"/>
      <c r="F13" s="256"/>
      <c r="G13" s="256"/>
    </row>
    <row r="14" spans="1:7" ht="27" customHeight="1">
      <c r="A14" s="255" t="s">
        <v>29</v>
      </c>
      <c r="B14" s="255"/>
      <c r="C14" s="255"/>
      <c r="D14" s="256" t="s">
        <v>297</v>
      </c>
      <c r="E14" s="256"/>
      <c r="F14" s="256"/>
      <c r="G14" s="256"/>
    </row>
    <row r="15" spans="1:7" ht="27" customHeight="1">
      <c r="A15" s="255" t="s">
        <v>30</v>
      </c>
      <c r="B15" s="255"/>
      <c r="C15" s="255"/>
      <c r="D15" s="257">
        <v>40583</v>
      </c>
      <c r="E15" s="257"/>
      <c r="F15" s="257"/>
      <c r="G15" s="257"/>
    </row>
  </sheetData>
  <sheetProtection password="FA9C" sheet="1" formatColumns="0" formatRows="0"/>
  <mergeCells count="14">
    <mergeCell ref="F1:G1"/>
    <mergeCell ref="A4:G4"/>
    <mergeCell ref="B7:G7"/>
    <mergeCell ref="B8:G8"/>
    <mergeCell ref="A14:C14"/>
    <mergeCell ref="D14:G14"/>
    <mergeCell ref="A15:C15"/>
    <mergeCell ref="D15:G15"/>
    <mergeCell ref="B9:G9"/>
    <mergeCell ref="A11:B11"/>
    <mergeCell ref="D11:G11"/>
    <mergeCell ref="A12:B13"/>
    <mergeCell ref="D12:G12"/>
    <mergeCell ref="D13:G13"/>
  </mergeCells>
  <dataValidations count="3">
    <dataValidation type="list" allowBlank="1" sqref="B7:D7">
      <formula1>REGION</formula1>
      <formula2>0</formula2>
    </dataValidation>
    <dataValidation type="list" allowBlank="1" showErrorMessage="1" sqref="B8:G8">
      <formula1>YEAR</formula1>
      <formula2>0</formula2>
    </dataValidation>
    <dataValidation type="list" allowBlank="1" showErrorMessage="1" sqref="B9:G9">
      <formula1>KVART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I146"/>
  <sheetViews>
    <sheetView zoomScale="85" zoomScaleNormal="85" zoomScalePageLayoutView="0" workbookViewId="0" topLeftCell="A2">
      <selection activeCell="A2" sqref="A2"/>
    </sheetView>
  </sheetViews>
  <sheetFormatPr defaultColWidth="9.140625" defaultRowHeight="11.25"/>
  <cols>
    <col min="1" max="1" width="8.00390625" style="46" customWidth="1"/>
    <col min="2" max="2" width="60.7109375" style="47" customWidth="1"/>
    <col min="3" max="3" width="0" style="48" hidden="1" customWidth="1"/>
    <col min="4" max="4" width="0" style="47" hidden="1" customWidth="1"/>
    <col min="5" max="5" width="14.7109375" style="49" customWidth="1"/>
    <col min="6" max="8" width="16.7109375" style="49" customWidth="1"/>
    <col min="9" max="16384" width="9.140625" style="50" customWidth="1"/>
  </cols>
  <sheetData>
    <row r="1" spans="1:8" s="54" customFormat="1" ht="11.25" hidden="1">
      <c r="A1" s="51" t="str">
        <f>Заголовок!B7</f>
        <v>Московская область</v>
      </c>
      <c r="B1" s="52"/>
      <c r="C1" s="52"/>
      <c r="D1" s="52"/>
      <c r="E1" s="53" t="s">
        <v>31</v>
      </c>
      <c r="F1" s="53" t="s">
        <v>32</v>
      </c>
      <c r="G1" s="53" t="s">
        <v>33</v>
      </c>
      <c r="H1" s="53" t="s">
        <v>34</v>
      </c>
    </row>
    <row r="4" spans="1:9" ht="33" customHeight="1">
      <c r="A4" s="55"/>
      <c r="B4" s="264" t="str">
        <f>"Сводные данные по принятым инвестиционным программам субъектами РФ по сетевым, сбытовым и энергоснабжающим организациям: "&amp;Заголовок!B7&amp;" в "&amp;Заголовок!B8&amp;" году"</f>
        <v>Сводные данные по принятым инвестиционным программам субъектами РФ по сетевым, сбытовым и энергоснабжающим организациям: Московская область в 2010 году</v>
      </c>
      <c r="C4" s="264"/>
      <c r="D4" s="264"/>
      <c r="E4" s="264"/>
      <c r="F4" s="264"/>
      <c r="G4" s="264"/>
      <c r="H4" s="264"/>
      <c r="I4" s="56"/>
    </row>
    <row r="5" spans="1:9" ht="33" customHeight="1">
      <c r="A5" s="55"/>
      <c r="B5" s="57"/>
      <c r="C5" s="57"/>
      <c r="D5" s="57"/>
      <c r="E5" s="57"/>
      <c r="F5" s="57"/>
      <c r="G5" s="57"/>
      <c r="H5" s="57"/>
      <c r="I5" s="56"/>
    </row>
    <row r="6" spans="1:9" ht="15" customHeight="1">
      <c r="A6" s="55"/>
      <c r="B6" s="57"/>
      <c r="C6" s="58"/>
      <c r="D6" s="57"/>
      <c r="E6" s="57"/>
      <c r="F6" s="57"/>
      <c r="G6" s="57"/>
      <c r="H6" s="59" t="s">
        <v>35</v>
      </c>
      <c r="I6" s="56"/>
    </row>
    <row r="7" spans="1:8" ht="78" customHeight="1">
      <c r="A7" s="60"/>
      <c r="B7" s="61" t="s">
        <v>36</v>
      </c>
      <c r="C7" s="62"/>
      <c r="D7" s="61"/>
      <c r="E7" s="61" t="s">
        <v>31</v>
      </c>
      <c r="F7" s="61" t="s">
        <v>32</v>
      </c>
      <c r="G7" s="61" t="s">
        <v>33</v>
      </c>
      <c r="H7" s="63" t="s">
        <v>34</v>
      </c>
    </row>
    <row r="8" spans="1:9" s="71" customFormat="1" ht="32.25" customHeight="1">
      <c r="A8" s="64"/>
      <c r="B8" s="65" t="s">
        <v>37</v>
      </c>
      <c r="C8" s="66" t="s">
        <v>38</v>
      </c>
      <c r="D8" s="67"/>
      <c r="E8" s="68">
        <f>SUM(F8:H8)</f>
        <v>37110.91</v>
      </c>
      <c r="F8" s="68">
        <f>'Сбытовые организации'!F10</f>
        <v>0</v>
      </c>
      <c r="G8" s="68">
        <f>'Сетевые организации'!K11+'Сетевые организации'!Q16</f>
        <v>37110.91</v>
      </c>
      <c r="H8" s="69">
        <f>ЭСО!F11</f>
        <v>0</v>
      </c>
      <c r="I8" s="70"/>
    </row>
    <row r="9" spans="1:8" s="71" customFormat="1" ht="15">
      <c r="A9" s="72"/>
      <c r="B9" s="73" t="s">
        <v>39</v>
      </c>
      <c r="C9" s="66" t="s">
        <v>40</v>
      </c>
      <c r="D9" s="67"/>
      <c r="E9" s="68">
        <f>SUM(F9:H9)</f>
        <v>37110.91</v>
      </c>
      <c r="F9" s="74">
        <f>F10+F11</f>
        <v>0</v>
      </c>
      <c r="G9" s="74">
        <f>G10+G11+G12+G13</f>
        <v>37110.91</v>
      </c>
      <c r="H9" s="74">
        <f>H10+H11</f>
        <v>0</v>
      </c>
    </row>
    <row r="10" spans="1:8" s="71" customFormat="1" ht="15">
      <c r="A10" s="72"/>
      <c r="B10" s="73" t="s">
        <v>41</v>
      </c>
      <c r="C10" s="66" t="s">
        <v>42</v>
      </c>
      <c r="D10" s="67"/>
      <c r="E10" s="68">
        <f>SUM(F10:H10)</f>
        <v>7210.960000000001</v>
      </c>
      <c r="F10" s="74">
        <f>'Сбытовые организации'!H10</f>
        <v>0</v>
      </c>
      <c r="G10" s="74">
        <f>'Сетевые организации'!L11</f>
        <v>7210.960000000001</v>
      </c>
      <c r="H10" s="75">
        <f>ЭСО!H11</f>
        <v>0</v>
      </c>
    </row>
    <row r="11" spans="1:8" s="71" customFormat="1" ht="15">
      <c r="A11" s="72"/>
      <c r="B11" s="73" t="s">
        <v>43</v>
      </c>
      <c r="C11" s="66" t="s">
        <v>44</v>
      </c>
      <c r="D11" s="67"/>
      <c r="E11" s="68">
        <f>SUM(F11:H11)</f>
        <v>29899.95</v>
      </c>
      <c r="F11" s="74">
        <f>'Сбытовые организации'!J10</f>
        <v>0</v>
      </c>
      <c r="G11" s="74">
        <f>'Сетевые организации'!M11</f>
        <v>29899.95</v>
      </c>
      <c r="H11" s="75">
        <f>ЭСО!J11</f>
        <v>0</v>
      </c>
    </row>
    <row r="12" spans="1:8" s="71" customFormat="1" ht="15" customHeight="1">
      <c r="A12" s="72"/>
      <c r="B12" s="73" t="s">
        <v>45</v>
      </c>
      <c r="C12" s="66" t="s">
        <v>46</v>
      </c>
      <c r="D12" s="67"/>
      <c r="E12" s="68">
        <f>G12</f>
        <v>0</v>
      </c>
      <c r="F12" s="265" t="s">
        <v>47</v>
      </c>
      <c r="G12" s="74">
        <f>'Сетевые организации'!R16</f>
        <v>0</v>
      </c>
      <c r="H12" s="265" t="s">
        <v>47</v>
      </c>
    </row>
    <row r="13" spans="1:8" s="71" customFormat="1" ht="15">
      <c r="A13" s="72"/>
      <c r="B13" s="73" t="s">
        <v>48</v>
      </c>
      <c r="C13" s="66" t="s">
        <v>49</v>
      </c>
      <c r="D13" s="67"/>
      <c r="E13" s="68">
        <f>G13</f>
        <v>0</v>
      </c>
      <c r="F13" s="265"/>
      <c r="G13" s="74">
        <f>'Сетевые организации'!S16</f>
        <v>0</v>
      </c>
      <c r="H13" s="265"/>
    </row>
    <row r="14" spans="1:8" s="71" customFormat="1" ht="15">
      <c r="A14" s="72"/>
      <c r="B14" s="73" t="s">
        <v>50</v>
      </c>
      <c r="C14" s="66" t="s">
        <v>51</v>
      </c>
      <c r="D14" s="67"/>
      <c r="E14" s="68">
        <f>E15+E16</f>
        <v>0</v>
      </c>
      <c r="F14" s="265"/>
      <c r="G14" s="74">
        <f>G15+G16</f>
        <v>0</v>
      </c>
      <c r="H14" s="265"/>
    </row>
    <row r="15" spans="1:8" s="71" customFormat="1" ht="15">
      <c r="A15" s="72"/>
      <c r="B15" s="73" t="s">
        <v>52</v>
      </c>
      <c r="C15" s="66" t="s">
        <v>53</v>
      </c>
      <c r="D15" s="67"/>
      <c r="E15" s="68">
        <f>G15</f>
        <v>0</v>
      </c>
      <c r="F15" s="265"/>
      <c r="G15" s="74">
        <f>'Сетевые организации'!T16</f>
        <v>0</v>
      </c>
      <c r="H15" s="265"/>
    </row>
    <row r="16" spans="1:8" s="71" customFormat="1" ht="15">
      <c r="A16" s="72"/>
      <c r="B16" s="73" t="s">
        <v>54</v>
      </c>
      <c r="C16" s="66" t="s">
        <v>55</v>
      </c>
      <c r="D16" s="67"/>
      <c r="E16" s="68">
        <f>G16</f>
        <v>0</v>
      </c>
      <c r="F16" s="265"/>
      <c r="G16" s="74">
        <f>'Сетевые организации'!U16</f>
        <v>0</v>
      </c>
      <c r="H16" s="265"/>
    </row>
    <row r="17" spans="1:8" s="71" customFormat="1" ht="45">
      <c r="A17" s="72"/>
      <c r="B17" s="73" t="s">
        <v>56</v>
      </c>
      <c r="C17" s="66" t="s">
        <v>57</v>
      </c>
      <c r="D17" s="67"/>
      <c r="E17" s="68">
        <f>SUM(G17:H17)</f>
        <v>0</v>
      </c>
      <c r="F17" s="76" t="s">
        <v>58</v>
      </c>
      <c r="G17" s="74">
        <f>'Сетевые организации'!N11+'Сетевые организации'!V16</f>
        <v>0</v>
      </c>
      <c r="H17" s="75">
        <f>ЭСО!L11</f>
        <v>0</v>
      </c>
    </row>
    <row r="18" spans="1:8" s="71" customFormat="1" ht="15">
      <c r="A18" s="72"/>
      <c r="B18" s="77" t="s">
        <v>59</v>
      </c>
      <c r="C18" s="78" t="s">
        <v>60</v>
      </c>
      <c r="D18" s="79"/>
      <c r="E18" s="80">
        <f>SUM(F18:H18)</f>
        <v>0</v>
      </c>
      <c r="F18" s="81">
        <f>'Сбытовые организации'!L10</f>
        <v>0</v>
      </c>
      <c r="G18" s="81">
        <f>'Сетевые организации'!W16+'Сетевые организации'!O11</f>
        <v>0</v>
      </c>
      <c r="H18" s="75">
        <f>ЭСО!N11</f>
        <v>0</v>
      </c>
    </row>
    <row r="19" spans="2:8" ht="12.75">
      <c r="B19" s="82"/>
      <c r="C19" s="83"/>
      <c r="D19" s="82"/>
      <c r="E19" s="84"/>
      <c r="F19" s="84"/>
      <c r="G19" s="84"/>
      <c r="H19" s="84"/>
    </row>
    <row r="20" spans="2:8" ht="12.75">
      <c r="B20" s="82"/>
      <c r="C20" s="83"/>
      <c r="D20" s="82"/>
      <c r="E20" s="84"/>
      <c r="F20" s="84"/>
      <c r="G20" s="84"/>
      <c r="H20" s="84"/>
    </row>
    <row r="21" spans="2:8" ht="12.75">
      <c r="B21" s="82"/>
      <c r="C21" s="83"/>
      <c r="D21" s="82"/>
      <c r="E21" s="84"/>
      <c r="F21" s="84"/>
      <c r="G21" s="84"/>
      <c r="H21" s="84"/>
    </row>
    <row r="22" spans="2:8" ht="12.75">
      <c r="B22" s="82"/>
      <c r="C22" s="83"/>
      <c r="D22" s="82"/>
      <c r="E22" s="84"/>
      <c r="F22" s="84"/>
      <c r="G22" s="84"/>
      <c r="H22" s="84"/>
    </row>
    <row r="23" spans="2:8" ht="12.75">
      <c r="B23" s="82"/>
      <c r="C23" s="83"/>
      <c r="D23" s="82"/>
      <c r="E23" s="84"/>
      <c r="F23" s="84"/>
      <c r="G23" s="84"/>
      <c r="H23" s="84"/>
    </row>
    <row r="24" spans="2:8" ht="12.75">
      <c r="B24" s="82"/>
      <c r="C24" s="83"/>
      <c r="D24" s="82"/>
      <c r="E24" s="84"/>
      <c r="F24" s="84"/>
      <c r="G24" s="84"/>
      <c r="H24" s="84"/>
    </row>
    <row r="25" spans="2:8" ht="12.75">
      <c r="B25" s="82"/>
      <c r="C25" s="83"/>
      <c r="D25" s="82"/>
      <c r="E25" s="84"/>
      <c r="F25" s="84"/>
      <c r="G25" s="84"/>
      <c r="H25" s="84"/>
    </row>
    <row r="26" spans="2:8" ht="12.75">
      <c r="B26" s="82"/>
      <c r="C26" s="83"/>
      <c r="D26" s="82"/>
      <c r="E26" s="84"/>
      <c r="F26" s="84"/>
      <c r="G26" s="84"/>
      <c r="H26" s="84"/>
    </row>
    <row r="27" spans="2:8" ht="12.75">
      <c r="B27" s="82"/>
      <c r="C27" s="83"/>
      <c r="D27" s="82"/>
      <c r="E27" s="84"/>
      <c r="F27" s="84"/>
      <c r="G27" s="84"/>
      <c r="H27" s="84"/>
    </row>
    <row r="28" spans="2:8" ht="12.75">
      <c r="B28" s="82"/>
      <c r="C28" s="83"/>
      <c r="D28" s="82"/>
      <c r="E28" s="84"/>
      <c r="F28" s="84"/>
      <c r="G28" s="84"/>
      <c r="H28" s="84"/>
    </row>
    <row r="29" spans="2:8" ht="12.75">
      <c r="B29" s="82"/>
      <c r="C29" s="83"/>
      <c r="D29" s="82"/>
      <c r="E29" s="84"/>
      <c r="F29" s="84"/>
      <c r="G29" s="84"/>
      <c r="H29" s="84"/>
    </row>
    <row r="30" spans="2:8" ht="12.75">
      <c r="B30" s="82"/>
      <c r="C30" s="83"/>
      <c r="D30" s="82"/>
      <c r="E30" s="84"/>
      <c r="F30" s="84"/>
      <c r="G30" s="84"/>
      <c r="H30" s="84"/>
    </row>
    <row r="31" spans="2:8" ht="12.75">
      <c r="B31" s="82"/>
      <c r="C31" s="83"/>
      <c r="D31" s="82"/>
      <c r="E31" s="84"/>
      <c r="F31" s="84"/>
      <c r="G31" s="84"/>
      <c r="H31" s="84"/>
    </row>
    <row r="32" spans="2:8" ht="12.75">
      <c r="B32" s="82"/>
      <c r="C32" s="83"/>
      <c r="D32" s="82"/>
      <c r="E32" s="84"/>
      <c r="F32" s="84"/>
      <c r="G32" s="84"/>
      <c r="H32" s="84"/>
    </row>
    <row r="33" spans="2:8" ht="12.75">
      <c r="B33" s="82"/>
      <c r="C33" s="83"/>
      <c r="D33" s="82"/>
      <c r="E33" s="84"/>
      <c r="F33" s="84"/>
      <c r="G33" s="84"/>
      <c r="H33" s="84"/>
    </row>
    <row r="34" spans="2:8" ht="12.75">
      <c r="B34" s="82"/>
      <c r="C34" s="83"/>
      <c r="D34" s="82"/>
      <c r="E34" s="84"/>
      <c r="F34" s="84"/>
      <c r="G34" s="84"/>
      <c r="H34" s="84"/>
    </row>
    <row r="35" spans="2:8" ht="12.75">
      <c r="B35" s="82"/>
      <c r="C35" s="83"/>
      <c r="D35" s="82"/>
      <c r="E35" s="84"/>
      <c r="F35" s="84"/>
      <c r="G35" s="84"/>
      <c r="H35" s="84"/>
    </row>
    <row r="36" spans="2:8" ht="12.75">
      <c r="B36" s="82"/>
      <c r="C36" s="83"/>
      <c r="D36" s="82"/>
      <c r="E36" s="84"/>
      <c r="F36" s="84"/>
      <c r="G36" s="84"/>
      <c r="H36" s="84"/>
    </row>
    <row r="37" spans="2:8" ht="12.75">
      <c r="B37" s="82"/>
      <c r="C37" s="83"/>
      <c r="D37" s="82"/>
      <c r="E37" s="84"/>
      <c r="F37" s="84"/>
      <c r="G37" s="84"/>
      <c r="H37" s="84"/>
    </row>
    <row r="38" spans="2:8" ht="12.75">
      <c r="B38" s="82"/>
      <c r="C38" s="83"/>
      <c r="D38" s="82"/>
      <c r="E38" s="84"/>
      <c r="F38" s="84"/>
      <c r="G38" s="84"/>
      <c r="H38" s="84"/>
    </row>
    <row r="39" spans="2:8" ht="12.75">
      <c r="B39" s="82"/>
      <c r="C39" s="83"/>
      <c r="D39" s="82"/>
      <c r="E39" s="84"/>
      <c r="F39" s="84"/>
      <c r="G39" s="84"/>
      <c r="H39" s="84"/>
    </row>
    <row r="40" spans="2:8" ht="12.75">
      <c r="B40" s="82"/>
      <c r="C40" s="83"/>
      <c r="D40" s="82"/>
      <c r="E40" s="84"/>
      <c r="F40" s="84"/>
      <c r="G40" s="84"/>
      <c r="H40" s="84"/>
    </row>
    <row r="41" spans="2:8" ht="12.75">
      <c r="B41" s="82"/>
      <c r="C41" s="83"/>
      <c r="D41" s="82"/>
      <c r="E41" s="84"/>
      <c r="F41" s="84"/>
      <c r="G41" s="84"/>
      <c r="H41" s="84"/>
    </row>
    <row r="42" spans="2:8" ht="12.75">
      <c r="B42" s="82"/>
      <c r="C42" s="83"/>
      <c r="D42" s="82"/>
      <c r="E42" s="84"/>
      <c r="F42" s="84"/>
      <c r="G42" s="84"/>
      <c r="H42" s="84"/>
    </row>
    <row r="43" spans="2:8" ht="12.75">
      <c r="B43" s="82"/>
      <c r="C43" s="83"/>
      <c r="D43" s="82"/>
      <c r="E43" s="84"/>
      <c r="F43" s="84"/>
      <c r="G43" s="84"/>
      <c r="H43" s="84"/>
    </row>
    <row r="44" spans="2:8" ht="12.75">
      <c r="B44" s="82"/>
      <c r="C44" s="83"/>
      <c r="D44" s="82"/>
      <c r="E44" s="84"/>
      <c r="F44" s="84"/>
      <c r="G44" s="84"/>
      <c r="H44" s="84"/>
    </row>
    <row r="45" spans="2:8" ht="12.75">
      <c r="B45" s="82"/>
      <c r="C45" s="83"/>
      <c r="D45" s="82"/>
      <c r="E45" s="84"/>
      <c r="F45" s="84"/>
      <c r="G45" s="84"/>
      <c r="H45" s="84"/>
    </row>
    <row r="46" spans="2:8" ht="12.75">
      <c r="B46" s="82"/>
      <c r="C46" s="83"/>
      <c r="D46" s="82"/>
      <c r="E46" s="84"/>
      <c r="F46" s="84"/>
      <c r="G46" s="84"/>
      <c r="H46" s="84"/>
    </row>
    <row r="47" spans="2:8" ht="12.75">
      <c r="B47" s="82"/>
      <c r="C47" s="83"/>
      <c r="D47" s="82"/>
      <c r="E47" s="84"/>
      <c r="F47" s="84"/>
      <c r="G47" s="84"/>
      <c r="H47" s="84"/>
    </row>
    <row r="48" spans="2:8" ht="12.75">
      <c r="B48" s="82"/>
      <c r="C48" s="83"/>
      <c r="D48" s="82"/>
      <c r="E48" s="84"/>
      <c r="F48" s="84"/>
      <c r="G48" s="84"/>
      <c r="H48" s="84"/>
    </row>
    <row r="49" spans="2:8" ht="12.75">
      <c r="B49" s="82"/>
      <c r="C49" s="83"/>
      <c r="D49" s="82"/>
      <c r="E49" s="84"/>
      <c r="F49" s="84"/>
      <c r="G49" s="84"/>
      <c r="H49" s="84"/>
    </row>
    <row r="50" spans="2:8" ht="12.75">
      <c r="B50" s="82"/>
      <c r="C50" s="83"/>
      <c r="D50" s="82"/>
      <c r="E50" s="84"/>
      <c r="F50" s="84"/>
      <c r="G50" s="84"/>
      <c r="H50" s="84"/>
    </row>
    <row r="51" spans="2:8" ht="12.75">
      <c r="B51" s="82"/>
      <c r="C51" s="83"/>
      <c r="D51" s="82"/>
      <c r="E51" s="84"/>
      <c r="F51" s="84"/>
      <c r="G51" s="84"/>
      <c r="H51" s="84"/>
    </row>
    <row r="52" spans="2:8" ht="12.75">
      <c r="B52" s="82"/>
      <c r="C52" s="83"/>
      <c r="D52" s="82"/>
      <c r="E52" s="84"/>
      <c r="F52" s="84"/>
      <c r="G52" s="84"/>
      <c r="H52" s="84"/>
    </row>
    <row r="53" spans="2:8" ht="12.75">
      <c r="B53" s="82"/>
      <c r="C53" s="83"/>
      <c r="D53" s="82"/>
      <c r="E53" s="84"/>
      <c r="F53" s="84"/>
      <c r="G53" s="84"/>
      <c r="H53" s="84"/>
    </row>
    <row r="54" spans="2:8" ht="12.75">
      <c r="B54" s="82"/>
      <c r="C54" s="83"/>
      <c r="D54" s="82"/>
      <c r="E54" s="84"/>
      <c r="F54" s="84"/>
      <c r="G54" s="84"/>
      <c r="H54" s="84"/>
    </row>
    <row r="55" spans="2:8" ht="12.75">
      <c r="B55" s="82"/>
      <c r="C55" s="83"/>
      <c r="D55" s="82"/>
      <c r="E55" s="84"/>
      <c r="F55" s="84"/>
      <c r="G55" s="84"/>
      <c r="H55" s="84"/>
    </row>
    <row r="56" spans="2:8" ht="12.75">
      <c r="B56" s="82"/>
      <c r="C56" s="83"/>
      <c r="D56" s="82"/>
      <c r="E56" s="84"/>
      <c r="F56" s="84"/>
      <c r="G56" s="84"/>
      <c r="H56" s="84"/>
    </row>
    <row r="57" spans="2:8" ht="12.75">
      <c r="B57" s="82"/>
      <c r="C57" s="83"/>
      <c r="D57" s="82"/>
      <c r="E57" s="84"/>
      <c r="F57" s="84"/>
      <c r="G57" s="84"/>
      <c r="H57" s="84"/>
    </row>
    <row r="58" spans="2:8" ht="12.75">
      <c r="B58" s="82"/>
      <c r="C58" s="83"/>
      <c r="D58" s="82"/>
      <c r="E58" s="84"/>
      <c r="F58" s="84"/>
      <c r="G58" s="84"/>
      <c r="H58" s="84"/>
    </row>
    <row r="59" spans="2:8" ht="12.75">
      <c r="B59" s="82"/>
      <c r="C59" s="83"/>
      <c r="D59" s="82"/>
      <c r="E59" s="84"/>
      <c r="F59" s="84"/>
      <c r="G59" s="84"/>
      <c r="H59" s="84"/>
    </row>
    <row r="60" spans="2:8" ht="12.75">
      <c r="B60" s="82"/>
      <c r="C60" s="83"/>
      <c r="D60" s="82"/>
      <c r="E60" s="84"/>
      <c r="F60" s="84"/>
      <c r="G60" s="84"/>
      <c r="H60" s="84"/>
    </row>
    <row r="61" spans="2:8" ht="12.75">
      <c r="B61" s="82"/>
      <c r="C61" s="83"/>
      <c r="D61" s="82"/>
      <c r="E61" s="84"/>
      <c r="F61" s="84"/>
      <c r="G61" s="84"/>
      <c r="H61" s="84"/>
    </row>
    <row r="62" spans="2:8" ht="12.75">
      <c r="B62" s="82"/>
      <c r="C62" s="83"/>
      <c r="D62" s="82"/>
      <c r="E62" s="84"/>
      <c r="F62" s="84"/>
      <c r="G62" s="84"/>
      <c r="H62" s="84"/>
    </row>
    <row r="63" spans="2:8" ht="12.75">
      <c r="B63" s="82"/>
      <c r="C63" s="83"/>
      <c r="D63" s="82"/>
      <c r="E63" s="84"/>
      <c r="F63" s="84"/>
      <c r="G63" s="84"/>
      <c r="H63" s="84"/>
    </row>
    <row r="64" spans="2:8" ht="12.75">
      <c r="B64" s="82"/>
      <c r="C64" s="83"/>
      <c r="D64" s="82"/>
      <c r="E64" s="84"/>
      <c r="F64" s="84"/>
      <c r="G64" s="84"/>
      <c r="H64" s="84"/>
    </row>
    <row r="65" spans="2:8" ht="12.75">
      <c r="B65" s="82"/>
      <c r="C65" s="83"/>
      <c r="D65" s="82"/>
      <c r="E65" s="84"/>
      <c r="F65" s="84"/>
      <c r="G65" s="84"/>
      <c r="H65" s="84"/>
    </row>
    <row r="66" spans="2:8" ht="12.75">
      <c r="B66" s="82"/>
      <c r="C66" s="83"/>
      <c r="D66" s="82"/>
      <c r="E66" s="84"/>
      <c r="F66" s="84"/>
      <c r="G66" s="84"/>
      <c r="H66" s="84"/>
    </row>
    <row r="67" spans="2:8" ht="12.75">
      <c r="B67" s="82"/>
      <c r="C67" s="83"/>
      <c r="D67" s="82"/>
      <c r="E67" s="84"/>
      <c r="F67" s="84"/>
      <c r="G67" s="84"/>
      <c r="H67" s="84"/>
    </row>
    <row r="68" spans="2:8" ht="12.75">
      <c r="B68" s="82"/>
      <c r="C68" s="83"/>
      <c r="D68" s="82"/>
      <c r="E68" s="84"/>
      <c r="F68" s="84"/>
      <c r="G68" s="84"/>
      <c r="H68" s="84"/>
    </row>
    <row r="69" spans="2:8" ht="12.75">
      <c r="B69" s="82"/>
      <c r="C69" s="83"/>
      <c r="D69" s="82"/>
      <c r="E69" s="84"/>
      <c r="F69" s="84"/>
      <c r="G69" s="84"/>
      <c r="H69" s="84"/>
    </row>
    <row r="70" spans="2:8" ht="12.75">
      <c r="B70" s="82"/>
      <c r="C70" s="83"/>
      <c r="D70" s="82"/>
      <c r="E70" s="84"/>
      <c r="F70" s="84"/>
      <c r="G70" s="84"/>
      <c r="H70" s="84"/>
    </row>
    <row r="71" spans="2:8" ht="12.75">
      <c r="B71" s="82"/>
      <c r="C71" s="83"/>
      <c r="D71" s="82"/>
      <c r="E71" s="84"/>
      <c r="F71" s="84"/>
      <c r="G71" s="84"/>
      <c r="H71" s="84"/>
    </row>
    <row r="72" spans="2:8" ht="12.75">
      <c r="B72" s="82"/>
      <c r="C72" s="83"/>
      <c r="D72" s="82"/>
      <c r="E72" s="84"/>
      <c r="F72" s="84"/>
      <c r="G72" s="84"/>
      <c r="H72" s="84"/>
    </row>
    <row r="73" spans="2:8" ht="12.75">
      <c r="B73" s="82"/>
      <c r="C73" s="83"/>
      <c r="D73" s="82"/>
      <c r="E73" s="84"/>
      <c r="F73" s="84"/>
      <c r="G73" s="84"/>
      <c r="H73" s="84"/>
    </row>
    <row r="74" spans="2:8" ht="12.75">
      <c r="B74" s="82"/>
      <c r="C74" s="83"/>
      <c r="D74" s="82"/>
      <c r="E74" s="84"/>
      <c r="F74" s="84"/>
      <c r="G74" s="84"/>
      <c r="H74" s="84"/>
    </row>
    <row r="75" spans="2:8" ht="12.75">
      <c r="B75" s="82"/>
      <c r="C75" s="83"/>
      <c r="D75" s="82"/>
      <c r="E75" s="84"/>
      <c r="F75" s="84"/>
      <c r="G75" s="84"/>
      <c r="H75" s="84"/>
    </row>
    <row r="76" spans="2:8" ht="12.75">
      <c r="B76" s="82"/>
      <c r="C76" s="83"/>
      <c r="D76" s="82"/>
      <c r="E76" s="84"/>
      <c r="F76" s="84"/>
      <c r="G76" s="84"/>
      <c r="H76" s="84"/>
    </row>
    <row r="77" spans="2:8" ht="12.75">
      <c r="B77" s="82"/>
      <c r="C77" s="83"/>
      <c r="D77" s="82"/>
      <c r="E77" s="84"/>
      <c r="F77" s="84"/>
      <c r="G77" s="84"/>
      <c r="H77" s="84"/>
    </row>
    <row r="78" spans="2:8" ht="12.75">
      <c r="B78" s="82"/>
      <c r="C78" s="83"/>
      <c r="D78" s="82"/>
      <c r="E78" s="84"/>
      <c r="F78" s="84"/>
      <c r="G78" s="84"/>
      <c r="H78" s="84"/>
    </row>
    <row r="79" spans="2:8" ht="12.75">
      <c r="B79" s="82"/>
      <c r="C79" s="83"/>
      <c r="D79" s="82"/>
      <c r="E79" s="84"/>
      <c r="F79" s="84"/>
      <c r="G79" s="84"/>
      <c r="H79" s="84"/>
    </row>
    <row r="80" spans="2:8" ht="12.75">
      <c r="B80" s="82"/>
      <c r="C80" s="83"/>
      <c r="D80" s="82"/>
      <c r="E80" s="84"/>
      <c r="F80" s="84"/>
      <c r="G80" s="84"/>
      <c r="H80" s="84"/>
    </row>
    <row r="81" spans="2:8" ht="12.75">
      <c r="B81" s="82"/>
      <c r="C81" s="83"/>
      <c r="D81" s="82"/>
      <c r="E81" s="84"/>
      <c r="F81" s="84"/>
      <c r="G81" s="84"/>
      <c r="H81" s="84"/>
    </row>
    <row r="82" spans="2:8" ht="12.75">
      <c r="B82" s="82"/>
      <c r="C82" s="83"/>
      <c r="D82" s="82"/>
      <c r="E82" s="84"/>
      <c r="F82" s="84"/>
      <c r="G82" s="84"/>
      <c r="H82" s="84"/>
    </row>
    <row r="83" spans="2:8" ht="12.75">
      <c r="B83" s="82"/>
      <c r="C83" s="83"/>
      <c r="D83" s="82"/>
      <c r="E83" s="84"/>
      <c r="F83" s="84"/>
      <c r="G83" s="84"/>
      <c r="H83" s="84"/>
    </row>
    <row r="84" spans="2:8" ht="12.75">
      <c r="B84" s="82"/>
      <c r="C84" s="83"/>
      <c r="D84" s="82"/>
      <c r="E84" s="84"/>
      <c r="F84" s="84"/>
      <c r="G84" s="84"/>
      <c r="H84" s="84"/>
    </row>
    <row r="85" spans="2:8" ht="12.75">
      <c r="B85" s="82"/>
      <c r="C85" s="83"/>
      <c r="D85" s="82"/>
      <c r="E85" s="84"/>
      <c r="F85" s="84"/>
      <c r="G85" s="84"/>
      <c r="H85" s="84"/>
    </row>
    <row r="86" spans="2:8" ht="12.75">
      <c r="B86" s="82"/>
      <c r="C86" s="83"/>
      <c r="D86" s="82"/>
      <c r="E86" s="84"/>
      <c r="F86" s="84"/>
      <c r="G86" s="84"/>
      <c r="H86" s="84"/>
    </row>
    <row r="87" spans="2:8" ht="12.75">
      <c r="B87" s="82"/>
      <c r="C87" s="83"/>
      <c r="D87" s="82"/>
      <c r="E87" s="84"/>
      <c r="F87" s="84"/>
      <c r="G87" s="84"/>
      <c r="H87" s="84"/>
    </row>
    <row r="88" spans="2:8" ht="12.75">
      <c r="B88" s="82"/>
      <c r="C88" s="83"/>
      <c r="D88" s="82"/>
      <c r="E88" s="84"/>
      <c r="F88" s="84"/>
      <c r="G88" s="84"/>
      <c r="H88" s="84"/>
    </row>
    <row r="89" spans="2:8" ht="12.75">
      <c r="B89" s="82"/>
      <c r="C89" s="83"/>
      <c r="D89" s="82"/>
      <c r="E89" s="84"/>
      <c r="F89" s="84"/>
      <c r="G89" s="84"/>
      <c r="H89" s="84"/>
    </row>
    <row r="90" spans="2:8" ht="12.75">
      <c r="B90" s="82"/>
      <c r="C90" s="83"/>
      <c r="D90" s="82"/>
      <c r="E90" s="84"/>
      <c r="F90" s="84"/>
      <c r="G90" s="84"/>
      <c r="H90" s="84"/>
    </row>
    <row r="91" spans="2:8" ht="12.75">
      <c r="B91" s="82"/>
      <c r="C91" s="83"/>
      <c r="D91" s="82"/>
      <c r="E91" s="84"/>
      <c r="F91" s="84"/>
      <c r="G91" s="84"/>
      <c r="H91" s="84"/>
    </row>
    <row r="92" spans="2:8" ht="12.75">
      <c r="B92" s="82"/>
      <c r="C92" s="83"/>
      <c r="D92" s="82"/>
      <c r="E92" s="84"/>
      <c r="F92" s="84"/>
      <c r="G92" s="84"/>
      <c r="H92" s="84"/>
    </row>
    <row r="93" spans="2:8" ht="12.75">
      <c r="B93" s="82"/>
      <c r="C93" s="83"/>
      <c r="D93" s="82"/>
      <c r="E93" s="84"/>
      <c r="F93" s="84"/>
      <c r="G93" s="84"/>
      <c r="H93" s="84"/>
    </row>
    <row r="94" spans="2:8" ht="12.75">
      <c r="B94" s="82"/>
      <c r="C94" s="83"/>
      <c r="D94" s="82"/>
      <c r="E94" s="84"/>
      <c r="F94" s="84"/>
      <c r="G94" s="84"/>
      <c r="H94" s="84"/>
    </row>
    <row r="95" spans="2:8" ht="12.75">
      <c r="B95" s="82"/>
      <c r="C95" s="83"/>
      <c r="D95" s="82"/>
      <c r="E95" s="84"/>
      <c r="F95" s="84"/>
      <c r="G95" s="84"/>
      <c r="H95" s="84"/>
    </row>
    <row r="96" spans="2:8" ht="12.75">
      <c r="B96" s="82"/>
      <c r="C96" s="83"/>
      <c r="D96" s="82"/>
      <c r="E96" s="84"/>
      <c r="F96" s="84"/>
      <c r="G96" s="84"/>
      <c r="H96" s="84"/>
    </row>
    <row r="97" spans="2:8" ht="12.75">
      <c r="B97" s="82"/>
      <c r="C97" s="83"/>
      <c r="D97" s="82"/>
      <c r="E97" s="84"/>
      <c r="F97" s="84"/>
      <c r="G97" s="84"/>
      <c r="H97" s="84"/>
    </row>
    <row r="98" spans="2:8" ht="12.75">
      <c r="B98" s="82"/>
      <c r="C98" s="83"/>
      <c r="D98" s="82"/>
      <c r="E98" s="84"/>
      <c r="F98" s="84"/>
      <c r="G98" s="84"/>
      <c r="H98" s="84"/>
    </row>
    <row r="99" spans="2:8" ht="12.75">
      <c r="B99" s="82"/>
      <c r="C99" s="83"/>
      <c r="D99" s="82"/>
      <c r="E99" s="84"/>
      <c r="F99" s="84"/>
      <c r="G99" s="84"/>
      <c r="H99" s="84"/>
    </row>
    <row r="100" spans="2:8" ht="12.75">
      <c r="B100" s="82"/>
      <c r="C100" s="83"/>
      <c r="D100" s="82"/>
      <c r="E100" s="84"/>
      <c r="F100" s="84"/>
      <c r="G100" s="84"/>
      <c r="H100" s="84"/>
    </row>
    <row r="101" spans="2:8" ht="12.75">
      <c r="B101" s="82"/>
      <c r="C101" s="83"/>
      <c r="D101" s="82"/>
      <c r="E101" s="84"/>
      <c r="F101" s="84"/>
      <c r="G101" s="84"/>
      <c r="H101" s="84"/>
    </row>
    <row r="102" spans="2:8" ht="12.75">
      <c r="B102" s="82"/>
      <c r="C102" s="83"/>
      <c r="D102" s="82"/>
      <c r="E102" s="84"/>
      <c r="F102" s="84"/>
      <c r="G102" s="84"/>
      <c r="H102" s="84"/>
    </row>
    <row r="103" spans="2:8" ht="12.75">
      <c r="B103" s="82"/>
      <c r="C103" s="83"/>
      <c r="D103" s="82"/>
      <c r="E103" s="84"/>
      <c r="F103" s="84"/>
      <c r="G103" s="84"/>
      <c r="H103" s="84"/>
    </row>
    <row r="104" spans="2:8" ht="12.75">
      <c r="B104" s="82"/>
      <c r="C104" s="83"/>
      <c r="D104" s="82"/>
      <c r="E104" s="84"/>
      <c r="F104" s="84"/>
      <c r="G104" s="84"/>
      <c r="H104" s="84"/>
    </row>
    <row r="105" spans="2:8" ht="12.75">
      <c r="B105" s="82"/>
      <c r="C105" s="83"/>
      <c r="D105" s="82"/>
      <c r="E105" s="84"/>
      <c r="F105" s="84"/>
      <c r="G105" s="84"/>
      <c r="H105" s="84"/>
    </row>
    <row r="106" spans="2:8" ht="12.75">
      <c r="B106" s="82"/>
      <c r="C106" s="83"/>
      <c r="D106" s="82"/>
      <c r="E106" s="84"/>
      <c r="F106" s="84"/>
      <c r="G106" s="84"/>
      <c r="H106" s="84"/>
    </row>
    <row r="107" spans="2:8" ht="12.75">
      <c r="B107" s="82"/>
      <c r="C107" s="83"/>
      <c r="D107" s="82"/>
      <c r="E107" s="84"/>
      <c r="F107" s="84"/>
      <c r="G107" s="84"/>
      <c r="H107" s="84"/>
    </row>
    <row r="108" spans="2:8" ht="12.75">
      <c r="B108" s="82"/>
      <c r="C108" s="83"/>
      <c r="D108" s="82"/>
      <c r="E108" s="84"/>
      <c r="F108" s="84"/>
      <c r="G108" s="84"/>
      <c r="H108" s="84"/>
    </row>
    <row r="109" spans="2:8" ht="12.75">
      <c r="B109" s="82"/>
      <c r="C109" s="83"/>
      <c r="D109" s="82"/>
      <c r="E109" s="84"/>
      <c r="F109" s="84"/>
      <c r="G109" s="84"/>
      <c r="H109" s="84"/>
    </row>
    <row r="110" spans="2:8" ht="12.75">
      <c r="B110" s="82"/>
      <c r="C110" s="83"/>
      <c r="D110" s="82"/>
      <c r="E110" s="84"/>
      <c r="F110" s="84"/>
      <c r="G110" s="84"/>
      <c r="H110" s="84"/>
    </row>
    <row r="111" spans="2:8" ht="12.75">
      <c r="B111" s="82"/>
      <c r="C111" s="83"/>
      <c r="D111" s="82"/>
      <c r="E111" s="84"/>
      <c r="F111" s="84"/>
      <c r="G111" s="84"/>
      <c r="H111" s="84"/>
    </row>
    <row r="112" spans="2:8" ht="12.75">
      <c r="B112" s="82"/>
      <c r="C112" s="83"/>
      <c r="D112" s="82"/>
      <c r="E112" s="84"/>
      <c r="F112" s="84"/>
      <c r="G112" s="84"/>
      <c r="H112" s="84"/>
    </row>
    <row r="113" spans="2:8" ht="12.75">
      <c r="B113" s="82"/>
      <c r="C113" s="83"/>
      <c r="D113" s="82"/>
      <c r="E113" s="84"/>
      <c r="F113" s="84"/>
      <c r="G113" s="84"/>
      <c r="H113" s="84"/>
    </row>
    <row r="114" spans="2:8" ht="12.75">
      <c r="B114" s="82"/>
      <c r="C114" s="83"/>
      <c r="D114" s="82"/>
      <c r="E114" s="84"/>
      <c r="F114" s="84"/>
      <c r="G114" s="84"/>
      <c r="H114" s="84"/>
    </row>
    <row r="115" spans="2:8" ht="12.75">
      <c r="B115" s="82"/>
      <c r="C115" s="83"/>
      <c r="D115" s="82"/>
      <c r="E115" s="84"/>
      <c r="F115" s="84"/>
      <c r="G115" s="84"/>
      <c r="H115" s="84"/>
    </row>
    <row r="116" spans="2:8" ht="12.75">
      <c r="B116" s="82"/>
      <c r="C116" s="83"/>
      <c r="D116" s="82"/>
      <c r="E116" s="84"/>
      <c r="F116" s="84"/>
      <c r="G116" s="84"/>
      <c r="H116" s="84"/>
    </row>
    <row r="117" spans="2:8" ht="12.75">
      <c r="B117" s="82"/>
      <c r="C117" s="83"/>
      <c r="D117" s="82"/>
      <c r="E117" s="84"/>
      <c r="F117" s="84"/>
      <c r="G117" s="84"/>
      <c r="H117" s="84"/>
    </row>
    <row r="118" spans="2:8" ht="12.75">
      <c r="B118" s="82"/>
      <c r="C118" s="83"/>
      <c r="D118" s="82"/>
      <c r="E118" s="84"/>
      <c r="F118" s="84"/>
      <c r="G118" s="84"/>
      <c r="H118" s="84"/>
    </row>
    <row r="119" spans="2:8" ht="12.75">
      <c r="B119" s="82"/>
      <c r="C119" s="83"/>
      <c r="D119" s="82"/>
      <c r="E119" s="84"/>
      <c r="F119" s="84"/>
      <c r="G119" s="84"/>
      <c r="H119" s="84"/>
    </row>
    <row r="120" spans="2:8" ht="12.75">
      <c r="B120" s="82"/>
      <c r="C120" s="83"/>
      <c r="D120" s="82"/>
      <c r="E120" s="84"/>
      <c r="F120" s="84"/>
      <c r="G120" s="84"/>
      <c r="H120" s="84"/>
    </row>
    <row r="121" spans="2:8" ht="12.75">
      <c r="B121" s="82"/>
      <c r="C121" s="83"/>
      <c r="D121" s="82"/>
      <c r="E121" s="84"/>
      <c r="F121" s="84"/>
      <c r="G121" s="84"/>
      <c r="H121" s="84"/>
    </row>
    <row r="122" spans="2:8" ht="12.75">
      <c r="B122" s="82"/>
      <c r="C122" s="83"/>
      <c r="D122" s="82"/>
      <c r="E122" s="84"/>
      <c r="F122" s="84"/>
      <c r="G122" s="84"/>
      <c r="H122" s="84"/>
    </row>
    <row r="123" spans="2:8" ht="12.75">
      <c r="B123" s="82"/>
      <c r="C123" s="83"/>
      <c r="D123" s="82"/>
      <c r="E123" s="84"/>
      <c r="F123" s="84"/>
      <c r="G123" s="84"/>
      <c r="H123" s="84"/>
    </row>
    <row r="124" spans="2:8" ht="12.75">
      <c r="B124" s="82"/>
      <c r="C124" s="83"/>
      <c r="D124" s="82"/>
      <c r="E124" s="84"/>
      <c r="F124" s="84"/>
      <c r="G124" s="84"/>
      <c r="H124" s="84"/>
    </row>
    <row r="125" spans="2:8" ht="12.75">
      <c r="B125" s="82"/>
      <c r="C125" s="83"/>
      <c r="D125" s="82"/>
      <c r="E125" s="84"/>
      <c r="F125" s="84"/>
      <c r="G125" s="84"/>
      <c r="H125" s="84"/>
    </row>
    <row r="126" spans="2:8" ht="12.75">
      <c r="B126" s="82"/>
      <c r="C126" s="83"/>
      <c r="D126" s="82"/>
      <c r="E126" s="84"/>
      <c r="F126" s="84"/>
      <c r="G126" s="84"/>
      <c r="H126" s="84"/>
    </row>
    <row r="127" spans="2:8" ht="12.75">
      <c r="B127" s="82"/>
      <c r="C127" s="83"/>
      <c r="D127" s="82"/>
      <c r="E127" s="84"/>
      <c r="F127" s="84"/>
      <c r="G127" s="84"/>
      <c r="H127" s="84"/>
    </row>
    <row r="128" spans="2:8" ht="12.75">
      <c r="B128" s="82"/>
      <c r="C128" s="83"/>
      <c r="D128" s="82"/>
      <c r="E128" s="84"/>
      <c r="F128" s="84"/>
      <c r="G128" s="84"/>
      <c r="H128" s="84"/>
    </row>
    <row r="129" spans="2:8" ht="12.75">
      <c r="B129" s="82"/>
      <c r="C129" s="83"/>
      <c r="D129" s="82"/>
      <c r="E129" s="84"/>
      <c r="F129" s="84"/>
      <c r="G129" s="84"/>
      <c r="H129" s="84"/>
    </row>
    <row r="130" spans="2:8" ht="12.75">
      <c r="B130" s="82"/>
      <c r="C130" s="83"/>
      <c r="D130" s="82"/>
      <c r="E130" s="84"/>
      <c r="F130" s="84"/>
      <c r="G130" s="84"/>
      <c r="H130" s="84"/>
    </row>
    <row r="131" spans="2:8" ht="12.75">
      <c r="B131" s="82"/>
      <c r="C131" s="83"/>
      <c r="D131" s="82"/>
      <c r="E131" s="84"/>
      <c r="F131" s="84"/>
      <c r="G131" s="84"/>
      <c r="H131" s="84"/>
    </row>
    <row r="132" spans="2:8" ht="12.75">
      <c r="B132" s="82"/>
      <c r="C132" s="83"/>
      <c r="D132" s="82"/>
      <c r="E132" s="84"/>
      <c r="F132" s="84"/>
      <c r="G132" s="84"/>
      <c r="H132" s="84"/>
    </row>
    <row r="133" spans="2:8" ht="12.75">
      <c r="B133" s="82"/>
      <c r="C133" s="83"/>
      <c r="D133" s="82"/>
      <c r="E133" s="84"/>
      <c r="F133" s="84"/>
      <c r="G133" s="84"/>
      <c r="H133" s="84"/>
    </row>
    <row r="134" spans="2:8" ht="12.75">
      <c r="B134" s="82"/>
      <c r="C134" s="83"/>
      <c r="D134" s="82"/>
      <c r="E134" s="84"/>
      <c r="F134" s="84"/>
      <c r="G134" s="84"/>
      <c r="H134" s="84"/>
    </row>
    <row r="135" spans="2:8" ht="12.75">
      <c r="B135" s="82"/>
      <c r="C135" s="83"/>
      <c r="D135" s="82"/>
      <c r="E135" s="84"/>
      <c r="F135" s="84"/>
      <c r="G135" s="84"/>
      <c r="H135" s="84"/>
    </row>
    <row r="136" spans="2:8" ht="12.75">
      <c r="B136" s="82"/>
      <c r="C136" s="83"/>
      <c r="D136" s="82"/>
      <c r="E136" s="84"/>
      <c r="F136" s="84"/>
      <c r="G136" s="84"/>
      <c r="H136" s="84"/>
    </row>
    <row r="137" spans="2:8" ht="12.75">
      <c r="B137" s="82"/>
      <c r="C137" s="83"/>
      <c r="D137" s="82"/>
      <c r="E137" s="84"/>
      <c r="F137" s="84"/>
      <c r="G137" s="84"/>
      <c r="H137" s="84"/>
    </row>
    <row r="138" spans="2:8" ht="12.75">
      <c r="B138" s="82"/>
      <c r="C138" s="83"/>
      <c r="D138" s="82"/>
      <c r="E138" s="84"/>
      <c r="F138" s="84"/>
      <c r="G138" s="84"/>
      <c r="H138" s="84"/>
    </row>
    <row r="139" spans="2:8" ht="12.75">
      <c r="B139" s="82"/>
      <c r="C139" s="83"/>
      <c r="D139" s="82"/>
      <c r="E139" s="84"/>
      <c r="F139" s="84"/>
      <c r="G139" s="84"/>
      <c r="H139" s="84"/>
    </row>
    <row r="140" spans="2:8" ht="12.75">
      <c r="B140" s="82"/>
      <c r="C140" s="83"/>
      <c r="D140" s="82"/>
      <c r="E140" s="84"/>
      <c r="F140" s="84"/>
      <c r="G140" s="84"/>
      <c r="H140" s="84"/>
    </row>
    <row r="141" spans="2:8" ht="12.75">
      <c r="B141" s="82"/>
      <c r="C141" s="83"/>
      <c r="D141" s="82"/>
      <c r="E141" s="84"/>
      <c r="F141" s="84"/>
      <c r="G141" s="84"/>
      <c r="H141" s="84"/>
    </row>
    <row r="142" spans="2:8" ht="12.75">
      <c r="B142" s="82"/>
      <c r="C142" s="83"/>
      <c r="D142" s="82"/>
      <c r="E142" s="84"/>
      <c r="F142" s="84"/>
      <c r="G142" s="84"/>
      <c r="H142" s="84"/>
    </row>
    <row r="143" spans="2:8" ht="12.75">
      <c r="B143" s="82"/>
      <c r="C143" s="83"/>
      <c r="D143" s="82"/>
      <c r="E143" s="84"/>
      <c r="F143" s="84"/>
      <c r="G143" s="84"/>
      <c r="H143" s="84"/>
    </row>
    <row r="144" spans="2:8" ht="12.75">
      <c r="B144" s="82"/>
      <c r="C144" s="83"/>
      <c r="D144" s="82"/>
      <c r="E144" s="84"/>
      <c r="F144" s="84"/>
      <c r="G144" s="84"/>
      <c r="H144" s="84"/>
    </row>
    <row r="145" spans="2:8" ht="12.75">
      <c r="B145" s="82"/>
      <c r="C145" s="83"/>
      <c r="D145" s="82"/>
      <c r="E145" s="84"/>
      <c r="F145" s="84"/>
      <c r="G145" s="84"/>
      <c r="H145" s="84"/>
    </row>
    <row r="146" spans="2:8" ht="12.75">
      <c r="B146" s="82"/>
      <c r="C146" s="83"/>
      <c r="D146" s="82"/>
      <c r="E146" s="84"/>
      <c r="F146" s="84"/>
      <c r="G146" s="84"/>
      <c r="H146" s="84"/>
    </row>
  </sheetData>
  <sheetProtection password="FA9C" sheet="1" formatColumns="0" formatRows="0"/>
  <mergeCells count="3">
    <mergeCell ref="B4:H4"/>
    <mergeCell ref="F12:F16"/>
    <mergeCell ref="H12:H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11"/>
  <sheetViews>
    <sheetView zoomScalePageLayoutView="0" workbookViewId="0" topLeftCell="A3">
      <selection activeCell="B11" sqref="B11:E11"/>
    </sheetView>
  </sheetViews>
  <sheetFormatPr defaultColWidth="9.140625" defaultRowHeight="11.25"/>
  <cols>
    <col min="1" max="1" width="27.421875" style="0" customWidth="1"/>
    <col min="2" max="2" width="36.00390625" style="0" customWidth="1"/>
    <col min="3" max="4" width="21.7109375" style="0" customWidth="1"/>
    <col min="5" max="5" width="18.421875" style="0" customWidth="1"/>
    <col min="6" max="6" width="18.140625" style="0" customWidth="1"/>
    <col min="7" max="7" width="0" style="0" hidden="1" customWidth="1"/>
  </cols>
  <sheetData>
    <row r="1" spans="1:5" s="85" customFormat="1" ht="11.25" hidden="1">
      <c r="A1" s="51" t="str">
        <f>Заголовок!B7</f>
        <v>Московская область</v>
      </c>
      <c r="B1" s="85" t="s">
        <v>61</v>
      </c>
      <c r="C1" s="85" t="s">
        <v>62</v>
      </c>
      <c r="D1" s="85" t="s">
        <v>63</v>
      </c>
      <c r="E1" s="85" t="s">
        <v>64</v>
      </c>
    </row>
    <row r="2" spans="2:5" s="85" customFormat="1" ht="11.25" hidden="1">
      <c r="B2" s="85" t="s">
        <v>65</v>
      </c>
      <c r="C2" s="85" t="s">
        <v>66</v>
      </c>
      <c r="D2" s="85" t="s">
        <v>67</v>
      </c>
      <c r="E2" s="85" t="s">
        <v>68</v>
      </c>
    </row>
    <row r="5" spans="2:4" ht="15">
      <c r="B5" s="266" t="s">
        <v>69</v>
      </c>
      <c r="C5" s="266"/>
      <c r="D5" s="266"/>
    </row>
    <row r="9" spans="2:5" ht="25.5">
      <c r="B9" s="86" t="s">
        <v>65</v>
      </c>
      <c r="C9" s="86" t="s">
        <v>66</v>
      </c>
      <c r="D9" s="86" t="s">
        <v>67</v>
      </c>
      <c r="E9" s="87" t="s">
        <v>68</v>
      </c>
    </row>
    <row r="10" spans="2:8" ht="15">
      <c r="B10" s="196" t="s">
        <v>299</v>
      </c>
      <c r="C10" s="197" t="s">
        <v>300</v>
      </c>
      <c r="D10" s="197" t="s">
        <v>301</v>
      </c>
      <c r="E10" s="198" t="s">
        <v>207</v>
      </c>
      <c r="F10" s="199" t="s">
        <v>187</v>
      </c>
      <c r="G10" s="181">
        <f>MATCH(B10,'Сетевые организации'!Z:Z,0)</f>
        <v>21</v>
      </c>
    </row>
    <row r="11" spans="2:5" ht="15">
      <c r="B11" s="267" t="s">
        <v>70</v>
      </c>
      <c r="C11" s="267"/>
      <c r="D11" s="267"/>
      <c r="E11" s="267"/>
    </row>
  </sheetData>
  <sheetProtection password="FA9C" sheet="1" objects="1" scenarios="1" formatColumns="0" formatRows="0"/>
  <mergeCells count="2">
    <mergeCell ref="B5:D5"/>
    <mergeCell ref="B11:E11"/>
  </mergeCells>
  <dataValidations count="3">
    <dataValidation type="list" allowBlank="1" showErrorMessage="1" sqref="E10">
      <formula1>DaNet</formula1>
      <formula2>0</formula2>
    </dataValidation>
    <dataValidation type="textLength" allowBlank="1" showErrorMessage="1" sqref="C10">
      <formula1>10</formula1>
      <formula2>12</formula2>
    </dataValidation>
    <dataValidation type="textLength" operator="equal" allowBlank="1" showErrorMessage="1" sqref="D10">
      <formula1>9</formula1>
    </dataValidation>
  </dataValidations>
  <hyperlinks>
    <hyperlink ref="B11" location="Справочник!A1" display="Добавить организацию"/>
    <hyperlink ref="F10" location="TEHSHEET!A1" display="Удалить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73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M42" sqref="M42"/>
    </sheetView>
  </sheetViews>
  <sheetFormatPr defaultColWidth="9.140625" defaultRowHeight="11.25"/>
  <cols>
    <col min="1" max="1" width="9.57421875" style="0" customWidth="1"/>
    <col min="2" max="2" width="0" style="0" hidden="1" customWidth="1"/>
    <col min="3" max="3" width="23.140625" style="0" customWidth="1"/>
    <col min="4" max="4" width="30.421875" style="0" customWidth="1"/>
    <col min="5" max="23" width="21.140625" style="0" customWidth="1"/>
    <col min="24" max="24" width="35.421875" style="0" customWidth="1"/>
    <col min="25" max="31" width="0" style="0" hidden="1" customWidth="1"/>
  </cols>
  <sheetData>
    <row r="1" spans="1:24" s="85" customFormat="1" ht="11.25" hidden="1">
      <c r="A1" s="51" t="str">
        <f>Заголовок!B7</f>
        <v>Московская область</v>
      </c>
      <c r="E1" s="85" t="s">
        <v>38</v>
      </c>
      <c r="F1" s="85" t="s">
        <v>71</v>
      </c>
      <c r="G1" s="85" t="s">
        <v>72</v>
      </c>
      <c r="H1" s="85" t="s">
        <v>73</v>
      </c>
      <c r="I1" s="85" t="s">
        <v>74</v>
      </c>
      <c r="J1" s="85" t="s">
        <v>75</v>
      </c>
      <c r="K1" s="85" t="s">
        <v>76</v>
      </c>
      <c r="L1" s="85" t="s">
        <v>77</v>
      </c>
      <c r="M1" s="85" t="s">
        <v>78</v>
      </c>
      <c r="N1" s="85" t="s">
        <v>79</v>
      </c>
      <c r="O1" s="85" t="s">
        <v>80</v>
      </c>
      <c r="P1" s="85" t="s">
        <v>81</v>
      </c>
      <c r="Q1" s="85" t="s">
        <v>82</v>
      </c>
      <c r="R1" s="85" t="s">
        <v>83</v>
      </c>
      <c r="S1" s="85" t="s">
        <v>84</v>
      </c>
      <c r="T1" s="85" t="s">
        <v>85</v>
      </c>
      <c r="U1" s="85" t="s">
        <v>86</v>
      </c>
      <c r="V1" s="85" t="s">
        <v>87</v>
      </c>
      <c r="W1" s="85" t="s">
        <v>88</v>
      </c>
      <c r="X1" s="85" t="s">
        <v>89</v>
      </c>
    </row>
    <row r="2" spans="5:24" s="85" customFormat="1" ht="11.25" hidden="1">
      <c r="E2" s="85" t="s">
        <v>90</v>
      </c>
      <c r="F2" s="85" t="s">
        <v>91</v>
      </c>
      <c r="G2" s="85" t="s">
        <v>92</v>
      </c>
      <c r="H2" s="85" t="s">
        <v>93</v>
      </c>
      <c r="I2" s="85" t="s">
        <v>94</v>
      </c>
      <c r="J2" s="85" t="s">
        <v>95</v>
      </c>
      <c r="K2" s="85" t="s">
        <v>96</v>
      </c>
      <c r="L2" s="85" t="s">
        <v>97</v>
      </c>
      <c r="M2" s="85" t="s">
        <v>98</v>
      </c>
      <c r="N2" s="85" t="s">
        <v>99</v>
      </c>
      <c r="O2" s="85" t="s">
        <v>100</v>
      </c>
      <c r="P2" s="85" t="s">
        <v>101</v>
      </c>
      <c r="Q2" s="85" t="s">
        <v>96</v>
      </c>
      <c r="R2" s="85" t="s">
        <v>102</v>
      </c>
      <c r="S2" s="85" t="s">
        <v>103</v>
      </c>
      <c r="T2" s="85" t="s">
        <v>104</v>
      </c>
      <c r="U2" s="85" t="s">
        <v>105</v>
      </c>
      <c r="V2" s="85" t="s">
        <v>99</v>
      </c>
      <c r="W2" s="85" t="s">
        <v>106</v>
      </c>
      <c r="X2" s="85" t="s">
        <v>101</v>
      </c>
    </row>
    <row r="5" spans="1:24" ht="11.25">
      <c r="A5" s="280" t="s">
        <v>107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</row>
    <row r="6" spans="1:24" ht="18">
      <c r="A6" s="88"/>
      <c r="B6" s="88"/>
      <c r="C6" s="88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</row>
    <row r="7" spans="1:24" s="8" customFormat="1" ht="12.75" customHeight="1">
      <c r="A7" s="92" t="s">
        <v>108</v>
      </c>
      <c r="B7" s="92"/>
      <c r="C7" s="92"/>
      <c r="D7" s="92" t="s">
        <v>109</v>
      </c>
      <c r="E7" s="275" t="s">
        <v>110</v>
      </c>
      <c r="F7" s="275"/>
      <c r="G7" s="275" t="s">
        <v>111</v>
      </c>
      <c r="H7" s="275"/>
      <c r="I7" s="275"/>
      <c r="J7" s="275" t="s">
        <v>95</v>
      </c>
      <c r="K7" s="275" t="s">
        <v>112</v>
      </c>
      <c r="L7" s="275"/>
      <c r="M7" s="275"/>
      <c r="N7" s="275"/>
      <c r="O7" s="275"/>
      <c r="P7" s="275" t="s">
        <v>101</v>
      </c>
      <c r="Q7" s="275" t="s">
        <v>113</v>
      </c>
      <c r="R7" s="275"/>
      <c r="S7" s="275"/>
      <c r="T7" s="275"/>
      <c r="U7" s="275"/>
      <c r="V7" s="275"/>
      <c r="W7" s="275"/>
      <c r="X7" s="92" t="s">
        <v>101</v>
      </c>
    </row>
    <row r="8" spans="1:24" s="7" customFormat="1" ht="46.5" customHeight="1">
      <c r="A8" s="92"/>
      <c r="B8" s="92"/>
      <c r="C8" s="92"/>
      <c r="D8" s="92"/>
      <c r="E8" s="275" t="s">
        <v>90</v>
      </c>
      <c r="F8" s="275" t="s">
        <v>91</v>
      </c>
      <c r="G8" s="275" t="s">
        <v>92</v>
      </c>
      <c r="H8" s="275" t="s">
        <v>93</v>
      </c>
      <c r="I8" s="275" t="s">
        <v>94</v>
      </c>
      <c r="J8" s="275"/>
      <c r="K8" s="275" t="s">
        <v>96</v>
      </c>
      <c r="L8" s="275" t="s">
        <v>114</v>
      </c>
      <c r="M8" s="275"/>
      <c r="N8" s="275" t="s">
        <v>99</v>
      </c>
      <c r="O8" s="275" t="s">
        <v>100</v>
      </c>
      <c r="P8" s="275"/>
      <c r="Q8" s="275" t="s">
        <v>96</v>
      </c>
      <c r="R8" s="275" t="s">
        <v>115</v>
      </c>
      <c r="S8" s="275"/>
      <c r="T8" s="275" t="s">
        <v>116</v>
      </c>
      <c r="U8" s="275"/>
      <c r="V8" s="275" t="s">
        <v>99</v>
      </c>
      <c r="W8" s="275" t="s">
        <v>106</v>
      </c>
      <c r="X8" s="92"/>
    </row>
    <row r="9" spans="1:24" s="7" customFormat="1" ht="32.25" customHeight="1" thickBot="1">
      <c r="A9" s="92"/>
      <c r="B9" s="92"/>
      <c r="C9" s="92"/>
      <c r="D9" s="92"/>
      <c r="E9" s="275"/>
      <c r="F9" s="275"/>
      <c r="G9" s="275"/>
      <c r="H9" s="275"/>
      <c r="I9" s="275"/>
      <c r="J9" s="275"/>
      <c r="K9" s="275"/>
      <c r="L9" s="92" t="s">
        <v>117</v>
      </c>
      <c r="M9" s="92" t="s">
        <v>118</v>
      </c>
      <c r="N9" s="275"/>
      <c r="O9" s="275"/>
      <c r="P9" s="275"/>
      <c r="Q9" s="275"/>
      <c r="R9" s="93" t="s">
        <v>119</v>
      </c>
      <c r="S9" s="93" t="s">
        <v>120</v>
      </c>
      <c r="T9" s="94" t="s">
        <v>121</v>
      </c>
      <c r="U9" s="94" t="s">
        <v>122</v>
      </c>
      <c r="V9" s="275"/>
      <c r="W9" s="275"/>
      <c r="X9" s="92"/>
    </row>
    <row r="10" spans="1:24" ht="12.75" customHeight="1" hidden="1">
      <c r="A10" s="95"/>
      <c r="B10" s="96"/>
      <c r="C10" s="96"/>
      <c r="D10" s="97"/>
      <c r="E10" s="98"/>
      <c r="F10" s="98"/>
      <c r="G10" s="98"/>
      <c r="H10" s="98"/>
      <c r="I10" s="98"/>
      <c r="J10" s="97"/>
      <c r="K10" s="97"/>
      <c r="L10" s="97"/>
      <c r="M10" s="97"/>
      <c r="N10" s="97"/>
      <c r="O10" s="97"/>
      <c r="P10" s="97"/>
      <c r="Q10" s="99"/>
      <c r="R10" s="97"/>
      <c r="S10" s="97"/>
      <c r="T10" s="100"/>
      <c r="U10" s="96"/>
      <c r="V10" s="97"/>
      <c r="W10" s="97"/>
      <c r="X10" s="101"/>
    </row>
    <row r="11" spans="1:26" ht="36.75" customHeight="1">
      <c r="A11" s="102" t="s">
        <v>123</v>
      </c>
      <c r="B11" s="103" t="s">
        <v>38</v>
      </c>
      <c r="C11" s="103" t="s">
        <v>124</v>
      </c>
      <c r="D11" s="104" t="s">
        <v>124</v>
      </c>
      <c r="E11" s="105"/>
      <c r="F11" s="105"/>
      <c r="G11" s="105"/>
      <c r="H11" s="105"/>
      <c r="I11" s="105"/>
      <c r="J11" s="106">
        <f aca="true" t="shared" si="0" ref="J11:O11">SUM(J12:J15)</f>
        <v>35627.2</v>
      </c>
      <c r="K11" s="106">
        <f t="shared" si="0"/>
        <v>37110.91</v>
      </c>
      <c r="L11" s="106">
        <f t="shared" si="0"/>
        <v>7210.960000000001</v>
      </c>
      <c r="M11" s="106">
        <f t="shared" si="0"/>
        <v>29899.95</v>
      </c>
      <c r="N11" s="106">
        <f t="shared" si="0"/>
        <v>0</v>
      </c>
      <c r="O11" s="106">
        <f t="shared" si="0"/>
        <v>0</v>
      </c>
      <c r="P11" s="107"/>
      <c r="Q11" s="106" t="s">
        <v>125</v>
      </c>
      <c r="R11" s="106" t="s">
        <v>125</v>
      </c>
      <c r="S11" s="106" t="s">
        <v>125</v>
      </c>
      <c r="T11" s="106" t="s">
        <v>125</v>
      </c>
      <c r="U11" s="106" t="s">
        <v>125</v>
      </c>
      <c r="V11" s="106" t="s">
        <v>125</v>
      </c>
      <c r="W11" s="106" t="s">
        <v>125</v>
      </c>
      <c r="X11" s="108"/>
      <c r="Z11" t="s">
        <v>126</v>
      </c>
    </row>
    <row r="12" spans="1:26" ht="26.25" customHeight="1">
      <c r="A12" s="109" t="s">
        <v>127</v>
      </c>
      <c r="B12" s="110" t="s">
        <v>40</v>
      </c>
      <c r="C12" s="110" t="s">
        <v>128</v>
      </c>
      <c r="D12" s="111" t="s">
        <v>129</v>
      </c>
      <c r="E12" s="112"/>
      <c r="F12" s="112"/>
      <c r="G12" s="112"/>
      <c r="H12" s="112"/>
      <c r="I12" s="112"/>
      <c r="J12" s="113">
        <f aca="true" t="shared" si="1" ref="J12:O12">SUMIF($A:$A,"=1.1",J$1:J$65536)</f>
        <v>0</v>
      </c>
      <c r="K12" s="113">
        <f t="shared" si="1"/>
        <v>617.84</v>
      </c>
      <c r="L12" s="113">
        <f t="shared" si="1"/>
        <v>0</v>
      </c>
      <c r="M12" s="113">
        <f t="shared" si="1"/>
        <v>617.84</v>
      </c>
      <c r="N12" s="113">
        <f t="shared" si="1"/>
        <v>0</v>
      </c>
      <c r="O12" s="113">
        <f t="shared" si="1"/>
        <v>0</v>
      </c>
      <c r="P12" s="114"/>
      <c r="Q12" s="113" t="s">
        <v>125</v>
      </c>
      <c r="R12" s="113" t="s">
        <v>125</v>
      </c>
      <c r="S12" s="113" t="s">
        <v>125</v>
      </c>
      <c r="T12" s="113" t="s">
        <v>125</v>
      </c>
      <c r="U12" s="113" t="s">
        <v>125</v>
      </c>
      <c r="V12" s="113" t="s">
        <v>125</v>
      </c>
      <c r="W12" s="113" t="s">
        <v>125</v>
      </c>
      <c r="X12" s="115"/>
      <c r="Z12" t="s">
        <v>126</v>
      </c>
    </row>
    <row r="13" spans="1:26" ht="26.25" customHeight="1">
      <c r="A13" s="116" t="s">
        <v>130</v>
      </c>
      <c r="B13" s="117" t="s">
        <v>51</v>
      </c>
      <c r="C13" s="117" t="s">
        <v>131</v>
      </c>
      <c r="D13" s="111" t="s">
        <v>132</v>
      </c>
      <c r="E13" s="112"/>
      <c r="F13" s="112"/>
      <c r="G13" s="112"/>
      <c r="H13" s="112"/>
      <c r="I13" s="112"/>
      <c r="J13" s="113">
        <f aca="true" t="shared" si="2" ref="J13:O13">SUMIF($A:$A,"=1.2",J$1:J$65536)</f>
        <v>4259.3</v>
      </c>
      <c r="K13" s="113">
        <f t="shared" si="2"/>
        <v>4891.4400000000005</v>
      </c>
      <c r="L13" s="113">
        <f t="shared" si="2"/>
        <v>4891.4400000000005</v>
      </c>
      <c r="M13" s="113">
        <f t="shared" si="2"/>
        <v>0</v>
      </c>
      <c r="N13" s="113">
        <f t="shared" si="2"/>
        <v>0</v>
      </c>
      <c r="O13" s="113">
        <f t="shared" si="2"/>
        <v>0</v>
      </c>
      <c r="P13" s="114"/>
      <c r="Q13" s="113" t="s">
        <v>125</v>
      </c>
      <c r="R13" s="113" t="s">
        <v>125</v>
      </c>
      <c r="S13" s="113" t="s">
        <v>125</v>
      </c>
      <c r="T13" s="113" t="s">
        <v>125</v>
      </c>
      <c r="U13" s="113" t="s">
        <v>125</v>
      </c>
      <c r="V13" s="113" t="s">
        <v>125</v>
      </c>
      <c r="W13" s="113" t="s">
        <v>125</v>
      </c>
      <c r="X13" s="115"/>
      <c r="Z13" t="s">
        <v>126</v>
      </c>
    </row>
    <row r="14" spans="1:26" ht="26.25" customHeight="1">
      <c r="A14" s="118" t="s">
        <v>133</v>
      </c>
      <c r="B14" s="119" t="s">
        <v>57</v>
      </c>
      <c r="C14" s="119" t="s">
        <v>134</v>
      </c>
      <c r="D14" s="111" t="s">
        <v>135</v>
      </c>
      <c r="E14" s="120"/>
      <c r="F14" s="120"/>
      <c r="G14" s="120"/>
      <c r="H14" s="120"/>
      <c r="I14" s="120"/>
      <c r="J14" s="113">
        <f aca="true" t="shared" si="3" ref="J14:O14">SUMIF($A:$A,"=1.3",J$1:J$65536)</f>
        <v>19580.5</v>
      </c>
      <c r="K14" s="113">
        <f t="shared" si="3"/>
        <v>19637.43</v>
      </c>
      <c r="L14" s="113">
        <f t="shared" si="3"/>
        <v>2319.52</v>
      </c>
      <c r="M14" s="113">
        <f t="shared" si="3"/>
        <v>17317.91</v>
      </c>
      <c r="N14" s="113">
        <f t="shared" si="3"/>
        <v>0</v>
      </c>
      <c r="O14" s="113">
        <f t="shared" si="3"/>
        <v>0</v>
      </c>
      <c r="P14" s="121"/>
      <c r="Q14" s="113" t="s">
        <v>125</v>
      </c>
      <c r="R14" s="113" t="s">
        <v>125</v>
      </c>
      <c r="S14" s="113" t="s">
        <v>125</v>
      </c>
      <c r="T14" s="113" t="s">
        <v>125</v>
      </c>
      <c r="U14" s="113" t="s">
        <v>125</v>
      </c>
      <c r="V14" s="113" t="s">
        <v>125</v>
      </c>
      <c r="W14" s="113" t="s">
        <v>125</v>
      </c>
      <c r="X14" s="122"/>
      <c r="Z14" t="s">
        <v>126</v>
      </c>
    </row>
    <row r="15" spans="1:26" ht="26.25" customHeight="1">
      <c r="A15" s="118" t="s">
        <v>136</v>
      </c>
      <c r="B15" s="119" t="s">
        <v>60</v>
      </c>
      <c r="C15" s="119" t="s">
        <v>137</v>
      </c>
      <c r="D15" s="123" t="s">
        <v>138</v>
      </c>
      <c r="E15" s="120"/>
      <c r="F15" s="120"/>
      <c r="G15" s="120"/>
      <c r="H15" s="120"/>
      <c r="I15" s="120"/>
      <c r="J15" s="113">
        <f aca="true" t="shared" si="4" ref="J15:O15">SUMIF($A:$A,"=1.4",J$1:J$65536)</f>
        <v>11787.400000000001</v>
      </c>
      <c r="K15" s="113">
        <f t="shared" si="4"/>
        <v>11964.2</v>
      </c>
      <c r="L15" s="113">
        <f t="shared" si="4"/>
        <v>0</v>
      </c>
      <c r="M15" s="113">
        <f t="shared" si="4"/>
        <v>11964.2</v>
      </c>
      <c r="N15" s="113">
        <f t="shared" si="4"/>
        <v>0</v>
      </c>
      <c r="O15" s="113">
        <f t="shared" si="4"/>
        <v>0</v>
      </c>
      <c r="P15" s="121"/>
      <c r="Q15" s="113" t="s">
        <v>125</v>
      </c>
      <c r="R15" s="113" t="s">
        <v>125</v>
      </c>
      <c r="S15" s="113" t="s">
        <v>125</v>
      </c>
      <c r="T15" s="113" t="s">
        <v>125</v>
      </c>
      <c r="U15" s="113" t="s">
        <v>125</v>
      </c>
      <c r="V15" s="113" t="s">
        <v>125</v>
      </c>
      <c r="W15" s="113" t="s">
        <v>125</v>
      </c>
      <c r="X15" s="122"/>
      <c r="Z15" t="s">
        <v>126</v>
      </c>
    </row>
    <row r="16" spans="1:26" ht="26.25" customHeight="1">
      <c r="A16" s="124" t="s">
        <v>139</v>
      </c>
      <c r="B16" s="125" t="s">
        <v>71</v>
      </c>
      <c r="C16" s="125" t="s">
        <v>140</v>
      </c>
      <c r="D16" s="104" t="s">
        <v>140</v>
      </c>
      <c r="E16" s="126"/>
      <c r="F16" s="126"/>
      <c r="G16" s="126"/>
      <c r="H16" s="126"/>
      <c r="I16" s="126"/>
      <c r="J16" s="106" t="s">
        <v>125</v>
      </c>
      <c r="K16" s="106" t="s">
        <v>125</v>
      </c>
      <c r="L16" s="106" t="s">
        <v>125</v>
      </c>
      <c r="M16" s="106" t="s">
        <v>125</v>
      </c>
      <c r="N16" s="106" t="s">
        <v>125</v>
      </c>
      <c r="O16" s="106" t="s">
        <v>125</v>
      </c>
      <c r="P16" s="127"/>
      <c r="Q16" s="106">
        <f aca="true" t="shared" si="5" ref="Q16:W16">SUM(Q17:Q20)</f>
        <v>0</v>
      </c>
      <c r="R16" s="106">
        <f t="shared" si="5"/>
        <v>0</v>
      </c>
      <c r="S16" s="106">
        <f t="shared" si="5"/>
        <v>0</v>
      </c>
      <c r="T16" s="106">
        <f t="shared" si="5"/>
        <v>0</v>
      </c>
      <c r="U16" s="106">
        <f t="shared" si="5"/>
        <v>0</v>
      </c>
      <c r="V16" s="106">
        <f t="shared" si="5"/>
        <v>0</v>
      </c>
      <c r="W16" s="106">
        <f t="shared" si="5"/>
        <v>0</v>
      </c>
      <c r="X16" s="128"/>
      <c r="Z16" t="s">
        <v>126</v>
      </c>
    </row>
    <row r="17" spans="1:26" ht="26.25" customHeight="1">
      <c r="A17" s="116" t="s">
        <v>141</v>
      </c>
      <c r="B17" s="117" t="s">
        <v>142</v>
      </c>
      <c r="C17" s="117" t="s">
        <v>128</v>
      </c>
      <c r="D17" s="111" t="s">
        <v>129</v>
      </c>
      <c r="E17" s="112"/>
      <c r="F17" s="112"/>
      <c r="G17" s="112"/>
      <c r="H17" s="112"/>
      <c r="I17" s="112"/>
      <c r="J17" s="113" t="s">
        <v>125</v>
      </c>
      <c r="K17" s="113" t="s">
        <v>125</v>
      </c>
      <c r="L17" s="113" t="s">
        <v>125</v>
      </c>
      <c r="M17" s="113" t="s">
        <v>125</v>
      </c>
      <c r="N17" s="113" t="s">
        <v>125</v>
      </c>
      <c r="O17" s="113" t="s">
        <v>125</v>
      </c>
      <c r="P17" s="114"/>
      <c r="Q17" s="113">
        <f aca="true" t="shared" si="6" ref="Q17:W17">SUMIF($A:$A,"=1.1",Q$1:Q$65536)</f>
        <v>0</v>
      </c>
      <c r="R17" s="113">
        <f t="shared" si="6"/>
        <v>0</v>
      </c>
      <c r="S17" s="113">
        <f t="shared" si="6"/>
        <v>0</v>
      </c>
      <c r="T17" s="113">
        <f t="shared" si="6"/>
        <v>0</v>
      </c>
      <c r="U17" s="113">
        <f t="shared" si="6"/>
        <v>0</v>
      </c>
      <c r="V17" s="113">
        <f t="shared" si="6"/>
        <v>0</v>
      </c>
      <c r="W17" s="113">
        <f t="shared" si="6"/>
        <v>0</v>
      </c>
      <c r="X17" s="115"/>
      <c r="Z17" t="s">
        <v>126</v>
      </c>
    </row>
    <row r="18" spans="1:26" ht="26.25" customHeight="1">
      <c r="A18" s="116" t="s">
        <v>143</v>
      </c>
      <c r="B18" s="117" t="s">
        <v>144</v>
      </c>
      <c r="C18" s="117" t="s">
        <v>131</v>
      </c>
      <c r="D18" s="111" t="s">
        <v>132</v>
      </c>
      <c r="E18" s="112"/>
      <c r="F18" s="112"/>
      <c r="G18" s="112"/>
      <c r="H18" s="112"/>
      <c r="I18" s="112"/>
      <c r="J18" s="113" t="s">
        <v>125</v>
      </c>
      <c r="K18" s="113" t="s">
        <v>125</v>
      </c>
      <c r="L18" s="113" t="s">
        <v>125</v>
      </c>
      <c r="M18" s="113" t="s">
        <v>125</v>
      </c>
      <c r="N18" s="113" t="s">
        <v>125</v>
      </c>
      <c r="O18" s="113" t="s">
        <v>125</v>
      </c>
      <c r="P18" s="114"/>
      <c r="Q18" s="113">
        <f aca="true" t="shared" si="7" ref="Q18:W18">SUMIF($A:$A,"=1.2",Q$1:Q$65536)</f>
        <v>0</v>
      </c>
      <c r="R18" s="113">
        <f t="shared" si="7"/>
        <v>0</v>
      </c>
      <c r="S18" s="113">
        <f t="shared" si="7"/>
        <v>0</v>
      </c>
      <c r="T18" s="113">
        <f t="shared" si="7"/>
        <v>0</v>
      </c>
      <c r="U18" s="113">
        <f t="shared" si="7"/>
        <v>0</v>
      </c>
      <c r="V18" s="113">
        <f t="shared" si="7"/>
        <v>0</v>
      </c>
      <c r="W18" s="113">
        <f t="shared" si="7"/>
        <v>0</v>
      </c>
      <c r="X18" s="115"/>
      <c r="Z18" t="s">
        <v>126</v>
      </c>
    </row>
    <row r="19" spans="1:26" ht="26.25" customHeight="1">
      <c r="A19" s="118" t="s">
        <v>145</v>
      </c>
      <c r="B19" s="119" t="s">
        <v>146</v>
      </c>
      <c r="C19" s="119" t="s">
        <v>134</v>
      </c>
      <c r="D19" s="111" t="s">
        <v>135</v>
      </c>
      <c r="E19" s="120"/>
      <c r="F19" s="120"/>
      <c r="G19" s="120"/>
      <c r="H19" s="120"/>
      <c r="I19" s="120"/>
      <c r="J19" s="113" t="s">
        <v>125</v>
      </c>
      <c r="K19" s="113" t="s">
        <v>125</v>
      </c>
      <c r="L19" s="113" t="s">
        <v>125</v>
      </c>
      <c r="M19" s="113" t="s">
        <v>125</v>
      </c>
      <c r="N19" s="113" t="s">
        <v>125</v>
      </c>
      <c r="O19" s="113" t="s">
        <v>125</v>
      </c>
      <c r="P19" s="121"/>
      <c r="Q19" s="113">
        <f aca="true" t="shared" si="8" ref="Q19:W19">SUMIF($A:$A,"=1.3",Q$1:Q$65536)</f>
        <v>0</v>
      </c>
      <c r="R19" s="113">
        <f t="shared" si="8"/>
        <v>0</v>
      </c>
      <c r="S19" s="113">
        <f t="shared" si="8"/>
        <v>0</v>
      </c>
      <c r="T19" s="113">
        <f t="shared" si="8"/>
        <v>0</v>
      </c>
      <c r="U19" s="113">
        <f t="shared" si="8"/>
        <v>0</v>
      </c>
      <c r="V19" s="113">
        <f t="shared" si="8"/>
        <v>0</v>
      </c>
      <c r="W19" s="113">
        <f t="shared" si="8"/>
        <v>0</v>
      </c>
      <c r="X19" s="122"/>
      <c r="Z19" t="s">
        <v>126</v>
      </c>
    </row>
    <row r="20" spans="1:26" ht="26.25" customHeight="1" thickBot="1">
      <c r="A20" s="129" t="s">
        <v>147</v>
      </c>
      <c r="B20" s="130" t="s">
        <v>148</v>
      </c>
      <c r="C20" s="130" t="s">
        <v>137</v>
      </c>
      <c r="D20" s="131" t="s">
        <v>138</v>
      </c>
      <c r="E20" s="132"/>
      <c r="F20" s="132"/>
      <c r="G20" s="132"/>
      <c r="H20" s="132"/>
      <c r="I20" s="132"/>
      <c r="J20" s="133" t="s">
        <v>125</v>
      </c>
      <c r="K20" s="133" t="s">
        <v>125</v>
      </c>
      <c r="L20" s="133" t="s">
        <v>125</v>
      </c>
      <c r="M20" s="133" t="s">
        <v>125</v>
      </c>
      <c r="N20" s="133" t="s">
        <v>125</v>
      </c>
      <c r="O20" s="133" t="s">
        <v>125</v>
      </c>
      <c r="P20" s="134"/>
      <c r="Q20" s="133">
        <f aca="true" t="shared" si="9" ref="Q20:W20">SUMIF($A:$A,"=1.4",Q$1:Q$65536)</f>
        <v>0</v>
      </c>
      <c r="R20" s="133">
        <f t="shared" si="9"/>
        <v>0</v>
      </c>
      <c r="S20" s="133">
        <f t="shared" si="9"/>
        <v>0</v>
      </c>
      <c r="T20" s="133">
        <f t="shared" si="9"/>
        <v>0</v>
      </c>
      <c r="U20" s="133">
        <f t="shared" si="9"/>
        <v>0</v>
      </c>
      <c r="V20" s="133">
        <f t="shared" si="9"/>
        <v>0</v>
      </c>
      <c r="W20" s="133">
        <f t="shared" si="9"/>
        <v>0</v>
      </c>
      <c r="X20" s="135"/>
      <c r="Z20" t="s">
        <v>126</v>
      </c>
    </row>
    <row r="21" spans="1:29" ht="15">
      <c r="A21" s="269" t="str">
        <f>Справочник!$B$10</f>
        <v>МУП"Электросеть"г.ФрязиноМ.О.</v>
      </c>
      <c r="B21" s="270"/>
      <c r="C21" s="270"/>
      <c r="D21" s="270"/>
      <c r="E21" s="246" t="str">
        <f>Справочник!$E$10</f>
        <v>Нет</v>
      </c>
      <c r="F21" s="247" t="str">
        <f>Справочник!$C$10</f>
        <v>5052002110</v>
      </c>
      <c r="G21" s="203"/>
      <c r="H21" s="203"/>
      <c r="I21" s="203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137">
        <v>1</v>
      </c>
      <c r="Z21" s="137" t="str">
        <f>A21</f>
        <v>МУП"Электросеть"г.ФрязиноМ.О.</v>
      </c>
      <c r="AA21" s="137"/>
      <c r="AB21" s="137" t="str">
        <f>E21</f>
        <v>Нет</v>
      </c>
      <c r="AC21" s="137" t="str">
        <f>F21</f>
        <v>5052002110</v>
      </c>
    </row>
    <row r="22" spans="1:29" ht="22.5">
      <c r="A22" s="206" t="s">
        <v>286</v>
      </c>
      <c r="B22" s="207" t="s">
        <v>40</v>
      </c>
      <c r="C22" s="207" t="s">
        <v>128</v>
      </c>
      <c r="D22" s="208" t="s">
        <v>129</v>
      </c>
      <c r="E22" s="209"/>
      <c r="F22" s="210"/>
      <c r="G22" s="210"/>
      <c r="H22" s="210"/>
      <c r="I22" s="211"/>
      <c r="J22" s="212">
        <f>SUMIF($A22:$A27,"=1.1.",J22:J27)</f>
        <v>0</v>
      </c>
      <c r="K22" s="213">
        <f>SUM(L22:O22)</f>
        <v>617.84</v>
      </c>
      <c r="L22" s="213">
        <f>SUMIF($A22:$A27,"=1.1.",L22:L27)</f>
        <v>0</v>
      </c>
      <c r="M22" s="213">
        <f>SUMIF($A22:$A27,"=1.1.",M22:M27)</f>
        <v>617.84</v>
      </c>
      <c r="N22" s="213">
        <f>SUMIF($A22:$A27,"=1.1.",N22:N27)</f>
        <v>0</v>
      </c>
      <c r="O22" s="213">
        <f>SUMIF($A22:$A27,"=1.1.",O22:O27)</f>
        <v>0</v>
      </c>
      <c r="P22" s="214"/>
      <c r="Q22" s="215">
        <f>SUM(R22:S22,V22:W22)</f>
        <v>0</v>
      </c>
      <c r="R22" s="213">
        <f aca="true" t="shared" si="10" ref="R22:W22">SUMIF($A22:$A27,"=1.1.",R22:R27)</f>
        <v>0</v>
      </c>
      <c r="S22" s="213">
        <f t="shared" si="10"/>
        <v>0</v>
      </c>
      <c r="T22" s="213">
        <f t="shared" si="10"/>
        <v>0</v>
      </c>
      <c r="U22" s="213">
        <f t="shared" si="10"/>
        <v>0</v>
      </c>
      <c r="V22" s="213">
        <f t="shared" si="10"/>
        <v>0</v>
      </c>
      <c r="W22" s="213">
        <f t="shared" si="10"/>
        <v>0</v>
      </c>
      <c r="X22" s="216"/>
      <c r="Y22" s="137"/>
      <c r="Z22" s="137" t="str">
        <f>A21</f>
        <v>МУП"Электросеть"г.ФрязиноМ.О.</v>
      </c>
      <c r="AA22" s="137" t="str">
        <f>D22</f>
        <v>Достройка, дооборудование, модернизация*</v>
      </c>
      <c r="AB22" s="137" t="str">
        <f>E21</f>
        <v>Нет</v>
      </c>
      <c r="AC22" s="137" t="str">
        <f>F21</f>
        <v>5052002110</v>
      </c>
    </row>
    <row r="23" spans="1:29" ht="21">
      <c r="A23" s="237" t="s">
        <v>127</v>
      </c>
      <c r="B23" s="238" t="s">
        <v>40</v>
      </c>
      <c r="C23" s="238" t="s">
        <v>128</v>
      </c>
      <c r="D23" s="239" t="s">
        <v>320</v>
      </c>
      <c r="E23" s="240"/>
      <c r="F23" s="240"/>
      <c r="G23" s="240"/>
      <c r="H23" s="240"/>
      <c r="I23" s="240"/>
      <c r="J23" s="241"/>
      <c r="K23" s="242">
        <f>SUM(L23:O23)</f>
        <v>191.24</v>
      </c>
      <c r="L23" s="241">
        <v>0</v>
      </c>
      <c r="M23" s="241">
        <v>191.24</v>
      </c>
      <c r="N23" s="241"/>
      <c r="O23" s="241"/>
      <c r="P23" s="243"/>
      <c r="Q23" s="242">
        <f>SUM(R23:S23,V23:W23)</f>
        <v>0</v>
      </c>
      <c r="R23" s="248"/>
      <c r="S23" s="248"/>
      <c r="T23" s="248"/>
      <c r="U23" s="248"/>
      <c r="V23" s="248"/>
      <c r="W23" s="248"/>
      <c r="X23" s="249" t="s">
        <v>298</v>
      </c>
      <c r="Y23" s="137"/>
      <c r="Z23" s="137" t="str">
        <f>Z22</f>
        <v>МУП"Электросеть"г.ФрязиноМ.О.</v>
      </c>
      <c r="AA23" s="137" t="str">
        <f>D23</f>
        <v>Приобретение оргтехники</v>
      </c>
      <c r="AB23" s="137" t="str">
        <f aca="true" t="shared" si="11" ref="AB23:AC26">AB22</f>
        <v>Нет</v>
      </c>
      <c r="AC23" s="137" t="str">
        <f t="shared" si="11"/>
        <v>5052002110</v>
      </c>
    </row>
    <row r="24" spans="1:29" ht="22.5">
      <c r="A24" s="237" t="s">
        <v>127</v>
      </c>
      <c r="B24" s="238" t="s">
        <v>40</v>
      </c>
      <c r="C24" s="238" t="s">
        <v>128</v>
      </c>
      <c r="D24" s="239" t="s">
        <v>321</v>
      </c>
      <c r="E24" s="240"/>
      <c r="F24" s="240"/>
      <c r="G24" s="240"/>
      <c r="H24" s="240"/>
      <c r="I24" s="240"/>
      <c r="J24" s="241"/>
      <c r="K24" s="242">
        <f>SUM(L24:O24)</f>
        <v>75.04</v>
      </c>
      <c r="L24" s="241">
        <v>0</v>
      </c>
      <c r="M24" s="241">
        <v>75.04</v>
      </c>
      <c r="N24" s="241"/>
      <c r="O24" s="241"/>
      <c r="P24" s="243"/>
      <c r="Q24" s="242">
        <f>SUM(R24:S24,V24:W24)</f>
        <v>0</v>
      </c>
      <c r="R24" s="248"/>
      <c r="S24" s="248"/>
      <c r="T24" s="248"/>
      <c r="U24" s="248"/>
      <c r="V24" s="248"/>
      <c r="W24" s="248"/>
      <c r="X24" s="249" t="s">
        <v>298</v>
      </c>
      <c r="Y24" s="137"/>
      <c r="Z24" s="137" t="str">
        <f>Z23</f>
        <v>МУП"Электросеть"г.ФрязиноМ.О.</v>
      </c>
      <c r="AA24" s="137" t="str">
        <f>D24</f>
        <v>Прибор для поиска кабелей Easylok RxTx</v>
      </c>
      <c r="AB24" s="137" t="str">
        <f t="shared" si="11"/>
        <v>Нет</v>
      </c>
      <c r="AC24" s="137" t="str">
        <f t="shared" si="11"/>
        <v>5052002110</v>
      </c>
    </row>
    <row r="25" spans="1:29" ht="21">
      <c r="A25" s="237" t="s">
        <v>127</v>
      </c>
      <c r="B25" s="238" t="s">
        <v>40</v>
      </c>
      <c r="C25" s="238" t="s">
        <v>128</v>
      </c>
      <c r="D25" s="239" t="s">
        <v>325</v>
      </c>
      <c r="E25" s="240"/>
      <c r="F25" s="240"/>
      <c r="G25" s="240"/>
      <c r="H25" s="240"/>
      <c r="I25" s="240"/>
      <c r="J25" s="241"/>
      <c r="K25" s="242">
        <f>SUM(L25:O25)</f>
        <v>21.19</v>
      </c>
      <c r="L25" s="241">
        <v>0</v>
      </c>
      <c r="M25" s="241">
        <v>21.19</v>
      </c>
      <c r="N25" s="241"/>
      <c r="O25" s="241"/>
      <c r="P25" s="243"/>
      <c r="Q25" s="242">
        <f>SUM(R25:S25,V25:W25)</f>
        <v>0</v>
      </c>
      <c r="R25" s="248"/>
      <c r="S25" s="248"/>
      <c r="T25" s="248"/>
      <c r="U25" s="248"/>
      <c r="V25" s="248"/>
      <c r="W25" s="248"/>
      <c r="X25" s="249" t="s">
        <v>298</v>
      </c>
      <c r="Y25" s="137"/>
      <c r="Z25" s="137" t="str">
        <f>Z24</f>
        <v>МУП"Электросеть"г.ФрязиноМ.О.</v>
      </c>
      <c r="AA25" s="137" t="str">
        <f>D25</f>
        <v>Разработка веб-сайта</v>
      </c>
      <c r="AB25" s="137" t="str">
        <f t="shared" si="11"/>
        <v>Нет</v>
      </c>
      <c r="AC25" s="137" t="str">
        <f t="shared" si="11"/>
        <v>5052002110</v>
      </c>
    </row>
    <row r="26" spans="1:29" ht="11.25" customHeight="1">
      <c r="A26" s="237" t="s">
        <v>127</v>
      </c>
      <c r="B26" s="238" t="s">
        <v>40</v>
      </c>
      <c r="C26" s="238" t="s">
        <v>128</v>
      </c>
      <c r="D26" s="239" t="s">
        <v>326</v>
      </c>
      <c r="E26" s="240"/>
      <c r="F26" s="240"/>
      <c r="G26" s="240"/>
      <c r="H26" s="240"/>
      <c r="I26" s="240"/>
      <c r="J26" s="241"/>
      <c r="K26" s="242">
        <f>SUM(L26:O26)</f>
        <v>330.37</v>
      </c>
      <c r="L26" s="241"/>
      <c r="M26" s="241">
        <v>330.37</v>
      </c>
      <c r="N26" s="241"/>
      <c r="O26" s="241"/>
      <c r="P26" s="243"/>
      <c r="Q26" s="242">
        <f>SUM(R26:S26,V26:W26)</f>
        <v>0</v>
      </c>
      <c r="R26" s="248"/>
      <c r="S26" s="248"/>
      <c r="T26" s="248"/>
      <c r="U26" s="248"/>
      <c r="V26" s="248"/>
      <c r="W26" s="248"/>
      <c r="X26" s="249" t="s">
        <v>298</v>
      </c>
      <c r="Y26" s="137"/>
      <c r="Z26" s="137" t="str">
        <f>Z25</f>
        <v>МУП"Электросеть"г.ФрязиноМ.О.</v>
      </c>
      <c r="AA26" s="137" t="str">
        <f>D26</f>
        <v>Установка кондиционеров</v>
      </c>
      <c r="AB26" s="137" t="str">
        <f t="shared" si="11"/>
        <v>Нет</v>
      </c>
      <c r="AC26" s="137" t="str">
        <f t="shared" si="11"/>
        <v>5052002110</v>
      </c>
    </row>
    <row r="27" spans="1:29" ht="15">
      <c r="A27" s="271" t="s">
        <v>287</v>
      </c>
      <c r="B27" s="271"/>
      <c r="C27" s="271"/>
      <c r="D27" s="271"/>
      <c r="E27" s="271"/>
      <c r="F27" s="271"/>
      <c r="G27" s="271"/>
      <c r="H27" s="271"/>
      <c r="I27" s="271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/>
      <c r="Y27" s="137"/>
      <c r="Z27" s="137" t="str">
        <f>A21</f>
        <v>МУП"Электросеть"г.ФрязиноМ.О.</v>
      </c>
      <c r="AA27" s="137"/>
      <c r="AB27" s="137" t="str">
        <f>E21</f>
        <v>Нет</v>
      </c>
      <c r="AC27" s="137" t="str">
        <f>F21</f>
        <v>5052002110</v>
      </c>
    </row>
    <row r="28" spans="1:29" ht="12.75">
      <c r="A28" s="220" t="s">
        <v>288</v>
      </c>
      <c r="B28" s="221" t="s">
        <v>51</v>
      </c>
      <c r="C28" s="221" t="s">
        <v>131</v>
      </c>
      <c r="D28" s="222" t="s">
        <v>132</v>
      </c>
      <c r="E28" s="223"/>
      <c r="F28" s="224"/>
      <c r="G28" s="224"/>
      <c r="H28" s="224"/>
      <c r="I28" s="225"/>
      <c r="J28" s="226">
        <f>SUMIF($A28:$A39,"=1.2.",J28:J39)</f>
        <v>4259.3</v>
      </c>
      <c r="K28" s="226">
        <f aca="true" t="shared" si="12" ref="K28:K36">SUM(L28:O28)</f>
        <v>4891.4400000000005</v>
      </c>
      <c r="L28" s="226">
        <f>SUMIF($A28:$A39,"=1.2.",L28:L39)</f>
        <v>4891.4400000000005</v>
      </c>
      <c r="M28" s="226">
        <f>SUMIF($A28:$A39,"=1.2.",M28:M39)</f>
        <v>0</v>
      </c>
      <c r="N28" s="226">
        <f>SUMIF($A28:$A39,"=1.2.",N28:N39)</f>
        <v>0</v>
      </c>
      <c r="O28" s="226">
        <f>SUMIF($A28:$A39,"=1.2.",O28:O39)</f>
        <v>0</v>
      </c>
      <c r="P28" s="214"/>
      <c r="Q28" s="215">
        <f aca="true" t="shared" si="13" ref="Q28:Q36">SUM(R28:S28,V28:W28)</f>
        <v>0</v>
      </c>
      <c r="R28" s="226">
        <f aca="true" t="shared" si="14" ref="R28:W28">SUMIF($A28:$A39,"=1.2.",R28:R39)</f>
        <v>0</v>
      </c>
      <c r="S28" s="226">
        <f t="shared" si="14"/>
        <v>0</v>
      </c>
      <c r="T28" s="226">
        <f t="shared" si="14"/>
        <v>0</v>
      </c>
      <c r="U28" s="226">
        <f t="shared" si="14"/>
        <v>0</v>
      </c>
      <c r="V28" s="226">
        <f t="shared" si="14"/>
        <v>0</v>
      </c>
      <c r="W28" s="226">
        <f t="shared" si="14"/>
        <v>0</v>
      </c>
      <c r="X28" s="227"/>
      <c r="Y28" s="137"/>
      <c r="Z28" s="137" t="str">
        <f>A21</f>
        <v>МУП"Электросеть"г.ФрязиноМ.О.</v>
      </c>
      <c r="AA28" s="137" t="str">
        <f aca="true" t="shared" si="15" ref="AA28:AA36">D28</f>
        <v>Реконструкция**</v>
      </c>
      <c r="AB28" s="137" t="str">
        <f>E21</f>
        <v>Нет</v>
      </c>
      <c r="AC28" s="137" t="str">
        <f>F21</f>
        <v>5052002110</v>
      </c>
    </row>
    <row r="29" spans="1:29" ht="11.25" customHeight="1">
      <c r="A29" s="233" t="s">
        <v>130</v>
      </c>
      <c r="B29" s="232" t="s">
        <v>51</v>
      </c>
      <c r="C29" s="232" t="s">
        <v>131</v>
      </c>
      <c r="D29" s="239" t="s">
        <v>302</v>
      </c>
      <c r="E29" s="250">
        <v>40269</v>
      </c>
      <c r="F29" s="250">
        <v>40299</v>
      </c>
      <c r="G29" s="240" t="s">
        <v>303</v>
      </c>
      <c r="H29" s="240" t="s">
        <v>303</v>
      </c>
      <c r="I29" s="240" t="s">
        <v>304</v>
      </c>
      <c r="J29" s="241">
        <v>588.6</v>
      </c>
      <c r="K29" s="242">
        <f t="shared" si="12"/>
        <v>503.32</v>
      </c>
      <c r="L29" s="241">
        <v>503.32</v>
      </c>
      <c r="M29" s="241"/>
      <c r="N29" s="241"/>
      <c r="O29" s="241"/>
      <c r="P29" s="243"/>
      <c r="Q29" s="242">
        <f t="shared" si="13"/>
        <v>0</v>
      </c>
      <c r="R29" s="248"/>
      <c r="S29" s="248"/>
      <c r="T29" s="248"/>
      <c r="U29" s="248"/>
      <c r="V29" s="248"/>
      <c r="W29" s="248"/>
      <c r="X29" s="249" t="s">
        <v>298</v>
      </c>
      <c r="Y29" s="137"/>
      <c r="Z29" s="137" t="str">
        <f aca="true" t="shared" si="16" ref="Z29:Z36">Z28</f>
        <v>МУП"Электросеть"г.ФрязиноМ.О.</v>
      </c>
      <c r="AA29" s="137" t="str">
        <f t="shared" si="15"/>
        <v>ТП-430</v>
      </c>
      <c r="AB29" s="137" t="str">
        <f aca="true" t="shared" si="17" ref="AB29:AC38">AB28</f>
        <v>Нет</v>
      </c>
      <c r="AC29" s="137" t="str">
        <f t="shared" si="17"/>
        <v>5052002110</v>
      </c>
    </row>
    <row r="30" spans="1:29" ht="12.75">
      <c r="A30" s="233" t="s">
        <v>130</v>
      </c>
      <c r="B30" s="232" t="s">
        <v>51</v>
      </c>
      <c r="C30" s="232" t="s">
        <v>131</v>
      </c>
      <c r="D30" s="239" t="s">
        <v>305</v>
      </c>
      <c r="E30" s="250">
        <v>40269</v>
      </c>
      <c r="F30" s="250">
        <v>40299</v>
      </c>
      <c r="G30" s="240">
        <v>400</v>
      </c>
      <c r="H30" s="240">
        <v>400</v>
      </c>
      <c r="I30" s="240" t="s">
        <v>304</v>
      </c>
      <c r="J30" s="241">
        <v>412.9</v>
      </c>
      <c r="K30" s="242">
        <f t="shared" si="12"/>
        <v>356.87</v>
      </c>
      <c r="L30" s="241">
        <v>356.87</v>
      </c>
      <c r="M30" s="241"/>
      <c r="N30" s="241"/>
      <c r="O30" s="241"/>
      <c r="P30" s="243"/>
      <c r="Q30" s="242">
        <f t="shared" si="13"/>
        <v>0</v>
      </c>
      <c r="R30" s="248"/>
      <c r="S30" s="248"/>
      <c r="T30" s="248"/>
      <c r="U30" s="248"/>
      <c r="V30" s="248"/>
      <c r="W30" s="248"/>
      <c r="X30" s="249" t="s">
        <v>298</v>
      </c>
      <c r="Y30" s="137"/>
      <c r="Z30" s="137" t="str">
        <f t="shared" si="16"/>
        <v>МУП"Электросеть"г.ФрязиноМ.О.</v>
      </c>
      <c r="AA30" s="137" t="str">
        <f t="shared" si="15"/>
        <v>ТП-432</v>
      </c>
      <c r="AB30" s="137" t="str">
        <f t="shared" si="17"/>
        <v>Нет</v>
      </c>
      <c r="AC30" s="137" t="str">
        <f t="shared" si="17"/>
        <v>5052002110</v>
      </c>
    </row>
    <row r="31" spans="1:29" ht="12.75">
      <c r="A31" s="233" t="s">
        <v>130</v>
      </c>
      <c r="B31" s="232" t="s">
        <v>51</v>
      </c>
      <c r="C31" s="232" t="s">
        <v>131</v>
      </c>
      <c r="D31" s="239" t="s">
        <v>306</v>
      </c>
      <c r="E31" s="250">
        <v>40330</v>
      </c>
      <c r="F31" s="250">
        <v>40360</v>
      </c>
      <c r="G31" s="240" t="s">
        <v>307</v>
      </c>
      <c r="H31" s="240" t="s">
        <v>307</v>
      </c>
      <c r="I31" s="240" t="s">
        <v>304</v>
      </c>
      <c r="J31" s="241">
        <v>795.2</v>
      </c>
      <c r="K31" s="242">
        <f t="shared" si="12"/>
        <v>681.92</v>
      </c>
      <c r="L31" s="241">
        <v>681.92</v>
      </c>
      <c r="M31" s="241"/>
      <c r="N31" s="241"/>
      <c r="O31" s="241"/>
      <c r="P31" s="243"/>
      <c r="Q31" s="242">
        <f t="shared" si="13"/>
        <v>0</v>
      </c>
      <c r="R31" s="248"/>
      <c r="S31" s="248"/>
      <c r="T31" s="248"/>
      <c r="U31" s="248"/>
      <c r="V31" s="248"/>
      <c r="W31" s="248"/>
      <c r="X31" s="249" t="s">
        <v>298</v>
      </c>
      <c r="Y31" s="137"/>
      <c r="Z31" s="137" t="str">
        <f t="shared" si="16"/>
        <v>МУП"Электросеть"г.ФрязиноМ.О.</v>
      </c>
      <c r="AA31" s="137" t="str">
        <f t="shared" si="15"/>
        <v>ТП-433</v>
      </c>
      <c r="AB31" s="137" t="str">
        <f t="shared" si="17"/>
        <v>Нет</v>
      </c>
      <c r="AC31" s="137" t="str">
        <f t="shared" si="17"/>
        <v>5052002110</v>
      </c>
    </row>
    <row r="32" spans="1:29" ht="12.75">
      <c r="A32" s="233" t="s">
        <v>130</v>
      </c>
      <c r="B32" s="232" t="s">
        <v>51</v>
      </c>
      <c r="C32" s="232" t="s">
        <v>131</v>
      </c>
      <c r="D32" s="239" t="s">
        <v>308</v>
      </c>
      <c r="E32" s="250">
        <v>40330</v>
      </c>
      <c r="F32" s="250">
        <v>40360</v>
      </c>
      <c r="G32" s="240" t="s">
        <v>303</v>
      </c>
      <c r="H32" s="240" t="s">
        <v>303</v>
      </c>
      <c r="I32" s="240" t="s">
        <v>304</v>
      </c>
      <c r="J32" s="241">
        <v>690.8</v>
      </c>
      <c r="K32" s="242">
        <f t="shared" si="12"/>
        <v>421.48</v>
      </c>
      <c r="L32" s="241">
        <v>421.48</v>
      </c>
      <c r="M32" s="241"/>
      <c r="N32" s="241"/>
      <c r="O32" s="241"/>
      <c r="P32" s="243"/>
      <c r="Q32" s="242">
        <f t="shared" si="13"/>
        <v>0</v>
      </c>
      <c r="R32" s="248"/>
      <c r="S32" s="248"/>
      <c r="T32" s="248"/>
      <c r="U32" s="248"/>
      <c r="V32" s="248"/>
      <c r="W32" s="248"/>
      <c r="X32" s="249" t="s">
        <v>298</v>
      </c>
      <c r="Y32" s="137"/>
      <c r="Z32" s="137" t="str">
        <f t="shared" si="16"/>
        <v>МУП"Электросеть"г.ФрязиноМ.О.</v>
      </c>
      <c r="AA32" s="137" t="str">
        <f t="shared" si="15"/>
        <v>ТП-434</v>
      </c>
      <c r="AB32" s="137" t="str">
        <f t="shared" si="17"/>
        <v>Нет</v>
      </c>
      <c r="AC32" s="137" t="str">
        <f t="shared" si="17"/>
        <v>5052002110</v>
      </c>
    </row>
    <row r="33" spans="1:29" ht="11.25" customHeight="1">
      <c r="A33" s="233" t="s">
        <v>130</v>
      </c>
      <c r="B33" s="232" t="s">
        <v>51</v>
      </c>
      <c r="C33" s="232" t="s">
        <v>131</v>
      </c>
      <c r="D33" s="239" t="s">
        <v>309</v>
      </c>
      <c r="E33" s="250">
        <v>40330</v>
      </c>
      <c r="F33" s="250">
        <v>40391</v>
      </c>
      <c r="G33" s="240" t="s">
        <v>303</v>
      </c>
      <c r="H33" s="240" t="s">
        <v>303</v>
      </c>
      <c r="I33" s="240" t="s">
        <v>304</v>
      </c>
      <c r="J33" s="241">
        <v>688.6</v>
      </c>
      <c r="K33" s="242">
        <f t="shared" si="12"/>
        <v>632.05</v>
      </c>
      <c r="L33" s="241">
        <v>632.05</v>
      </c>
      <c r="M33" s="241"/>
      <c r="N33" s="241"/>
      <c r="O33" s="241"/>
      <c r="P33" s="243"/>
      <c r="Q33" s="242">
        <f t="shared" si="13"/>
        <v>0</v>
      </c>
      <c r="R33" s="248"/>
      <c r="S33" s="248"/>
      <c r="T33" s="248"/>
      <c r="U33" s="248"/>
      <c r="V33" s="248"/>
      <c r="W33" s="248"/>
      <c r="X33" s="249" t="s">
        <v>298</v>
      </c>
      <c r="Y33" s="137"/>
      <c r="Z33" s="137" t="str">
        <f t="shared" si="16"/>
        <v>МУП"Электросеть"г.ФрязиноМ.О.</v>
      </c>
      <c r="AA33" s="137" t="str">
        <f t="shared" si="15"/>
        <v>ТП-435</v>
      </c>
      <c r="AB33" s="137" t="str">
        <f t="shared" si="17"/>
        <v>Нет</v>
      </c>
      <c r="AC33" s="137" t="str">
        <f t="shared" si="17"/>
        <v>5052002110</v>
      </c>
    </row>
    <row r="34" spans="1:29" ht="12.75">
      <c r="A34" s="233" t="s">
        <v>130</v>
      </c>
      <c r="B34" s="232" t="s">
        <v>51</v>
      </c>
      <c r="C34" s="232" t="s">
        <v>131</v>
      </c>
      <c r="D34" s="239" t="s">
        <v>310</v>
      </c>
      <c r="E34" s="250">
        <v>40483</v>
      </c>
      <c r="F34" s="250">
        <v>40817</v>
      </c>
      <c r="G34" s="240" t="s">
        <v>311</v>
      </c>
      <c r="H34" s="240"/>
      <c r="I34" s="240" t="s">
        <v>304</v>
      </c>
      <c r="J34" s="241">
        <v>324.6</v>
      </c>
      <c r="K34" s="242">
        <f t="shared" si="12"/>
        <v>364.27</v>
      </c>
      <c r="L34" s="241">
        <v>364.27</v>
      </c>
      <c r="M34" s="241"/>
      <c r="N34" s="241"/>
      <c r="O34" s="241"/>
      <c r="P34" s="243"/>
      <c r="Q34" s="242">
        <f t="shared" si="13"/>
        <v>0</v>
      </c>
      <c r="R34" s="248"/>
      <c r="S34" s="248"/>
      <c r="T34" s="248"/>
      <c r="U34" s="248"/>
      <c r="V34" s="248"/>
      <c r="W34" s="248"/>
      <c r="X34" s="249" t="s">
        <v>298</v>
      </c>
      <c r="Y34" s="137"/>
      <c r="Z34" s="137" t="str">
        <f t="shared" si="16"/>
        <v>МУП"Электросеть"г.ФрязиноМ.О.</v>
      </c>
      <c r="AA34" s="137" t="str">
        <f t="shared" si="15"/>
        <v>ТП-438</v>
      </c>
      <c r="AB34" s="137" t="str">
        <f t="shared" si="17"/>
        <v>Нет</v>
      </c>
      <c r="AC34" s="137" t="str">
        <f t="shared" si="17"/>
        <v>5052002110</v>
      </c>
    </row>
    <row r="35" spans="1:29" ht="11.25" customHeight="1">
      <c r="A35" s="233" t="s">
        <v>130</v>
      </c>
      <c r="B35" s="232" t="s">
        <v>51</v>
      </c>
      <c r="C35" s="232" t="s">
        <v>131</v>
      </c>
      <c r="D35" s="239" t="s">
        <v>312</v>
      </c>
      <c r="E35" s="250">
        <v>40330</v>
      </c>
      <c r="F35" s="250">
        <v>40422</v>
      </c>
      <c r="G35" s="240" t="s">
        <v>307</v>
      </c>
      <c r="H35" s="240" t="s">
        <v>307</v>
      </c>
      <c r="I35" s="240" t="s">
        <v>304</v>
      </c>
      <c r="J35" s="241">
        <v>758.6</v>
      </c>
      <c r="K35" s="242">
        <f t="shared" si="12"/>
        <v>644.56</v>
      </c>
      <c r="L35" s="241">
        <v>644.56</v>
      </c>
      <c r="M35" s="241"/>
      <c r="N35" s="241"/>
      <c r="O35" s="241"/>
      <c r="P35" s="243"/>
      <c r="Q35" s="242">
        <f t="shared" si="13"/>
        <v>0</v>
      </c>
      <c r="R35" s="248"/>
      <c r="S35" s="248"/>
      <c r="T35" s="248"/>
      <c r="U35" s="248"/>
      <c r="V35" s="248"/>
      <c r="W35" s="248"/>
      <c r="X35" s="249" t="s">
        <v>298</v>
      </c>
      <c r="Y35" s="137"/>
      <c r="Z35" s="137" t="str">
        <f t="shared" si="16"/>
        <v>МУП"Электросеть"г.ФрязиноМ.О.</v>
      </c>
      <c r="AA35" s="137" t="str">
        <f t="shared" si="15"/>
        <v>ТП-440</v>
      </c>
      <c r="AB35" s="137" t="str">
        <f t="shared" si="17"/>
        <v>Нет</v>
      </c>
      <c r="AC35" s="137" t="str">
        <f t="shared" si="17"/>
        <v>5052002110</v>
      </c>
    </row>
    <row r="36" spans="1:29" ht="12.75">
      <c r="A36" s="233" t="s">
        <v>130</v>
      </c>
      <c r="B36" s="232" t="s">
        <v>51</v>
      </c>
      <c r="C36" s="232" t="s">
        <v>131</v>
      </c>
      <c r="D36" s="239" t="s">
        <v>323</v>
      </c>
      <c r="E36" s="240"/>
      <c r="F36" s="240"/>
      <c r="G36" s="240"/>
      <c r="H36" s="240"/>
      <c r="I36" s="240"/>
      <c r="J36" s="241"/>
      <c r="K36" s="242">
        <f t="shared" si="12"/>
        <v>209.81</v>
      </c>
      <c r="L36" s="241">
        <v>209.81</v>
      </c>
      <c r="M36" s="241"/>
      <c r="N36" s="241"/>
      <c r="O36" s="241"/>
      <c r="P36" s="243"/>
      <c r="Q36" s="242">
        <f t="shared" si="13"/>
        <v>0</v>
      </c>
      <c r="R36" s="248"/>
      <c r="S36" s="248"/>
      <c r="T36" s="248"/>
      <c r="U36" s="248"/>
      <c r="V36" s="248"/>
      <c r="W36" s="248"/>
      <c r="X36" s="249" t="s">
        <v>298</v>
      </c>
      <c r="Y36" s="137"/>
      <c r="Z36" s="137" t="str">
        <f t="shared" si="16"/>
        <v>МУП"Электросеть"г.ФрязиноМ.О.</v>
      </c>
      <c r="AA36" s="137" t="str">
        <f t="shared" si="15"/>
        <v>ТП-160</v>
      </c>
      <c r="AB36" s="137" t="str">
        <f t="shared" si="17"/>
        <v>Нет</v>
      </c>
      <c r="AC36" s="137" t="str">
        <f t="shared" si="17"/>
        <v>5052002110</v>
      </c>
    </row>
    <row r="37" spans="1:29" ht="12.75">
      <c r="A37" s="233" t="s">
        <v>130</v>
      </c>
      <c r="B37" s="232" t="s">
        <v>51</v>
      </c>
      <c r="C37" s="232" t="s">
        <v>131</v>
      </c>
      <c r="D37" s="239" t="s">
        <v>324</v>
      </c>
      <c r="E37" s="240"/>
      <c r="F37" s="240"/>
      <c r="G37" s="240"/>
      <c r="H37" s="240"/>
      <c r="I37" s="240"/>
      <c r="J37" s="241"/>
      <c r="K37" s="242">
        <f>SUM(L37:O37)</f>
        <v>675.61</v>
      </c>
      <c r="L37" s="241">
        <v>675.61</v>
      </c>
      <c r="M37" s="241">
        <v>0</v>
      </c>
      <c r="N37" s="241"/>
      <c r="O37" s="241"/>
      <c r="P37" s="243"/>
      <c r="Q37" s="242">
        <f>SUM(R37:S37,V37:W37)</f>
        <v>0</v>
      </c>
      <c r="R37" s="248"/>
      <c r="S37" s="248"/>
      <c r="T37" s="248"/>
      <c r="U37" s="248"/>
      <c r="V37" s="248"/>
      <c r="W37" s="248"/>
      <c r="X37" s="249" t="s">
        <v>298</v>
      </c>
      <c r="Y37" s="137"/>
      <c r="Z37" s="137" t="str">
        <f>Z36</f>
        <v>МУП"Электросеть"г.ФрязиноМ.О.</v>
      </c>
      <c r="AA37" s="137" t="str">
        <f>D37</f>
        <v>административного здания</v>
      </c>
      <c r="AB37" s="137" t="str">
        <f t="shared" si="17"/>
        <v>Нет</v>
      </c>
      <c r="AC37" s="137" t="str">
        <f t="shared" si="17"/>
        <v>5052002110</v>
      </c>
    </row>
    <row r="38" spans="1:29" ht="22.5">
      <c r="A38" s="233" t="s">
        <v>130</v>
      </c>
      <c r="B38" s="232" t="s">
        <v>51</v>
      </c>
      <c r="C38" s="232" t="s">
        <v>131</v>
      </c>
      <c r="D38" s="239" t="s">
        <v>328</v>
      </c>
      <c r="E38" s="240"/>
      <c r="F38" s="240"/>
      <c r="G38" s="240"/>
      <c r="H38" s="240"/>
      <c r="I38" s="240"/>
      <c r="J38" s="241"/>
      <c r="K38" s="242">
        <f>SUM(L38:O38)</f>
        <v>401.55</v>
      </c>
      <c r="L38" s="241">
        <v>401.55</v>
      </c>
      <c r="M38" s="241"/>
      <c r="N38" s="241"/>
      <c r="O38" s="241"/>
      <c r="P38" s="243"/>
      <c r="Q38" s="242">
        <f>SUM(R38:S38,V38:W38)</f>
        <v>0</v>
      </c>
      <c r="R38" s="248"/>
      <c r="S38" s="248"/>
      <c r="T38" s="248"/>
      <c r="U38" s="248"/>
      <c r="V38" s="248"/>
      <c r="W38" s="248"/>
      <c r="X38" s="249" t="s">
        <v>298</v>
      </c>
      <c r="Y38" s="137"/>
      <c r="Z38" s="137" t="str">
        <f>Z37</f>
        <v>МУП"Электросеть"г.ФрязиноМ.О.</v>
      </c>
      <c r="AA38" s="137" t="str">
        <f>D38</f>
        <v>кабельной линии от ТП-9 до главного корпуса больницы</v>
      </c>
      <c r="AB38" s="137" t="str">
        <f t="shared" si="17"/>
        <v>Нет</v>
      </c>
      <c r="AC38" s="137" t="str">
        <f t="shared" si="17"/>
        <v>5052002110</v>
      </c>
    </row>
    <row r="39" spans="1:29" ht="15">
      <c r="A39" s="271" t="s">
        <v>289</v>
      </c>
      <c r="B39" s="271"/>
      <c r="C39" s="271"/>
      <c r="D39" s="271"/>
      <c r="E39" s="271"/>
      <c r="F39" s="271"/>
      <c r="G39" s="271"/>
      <c r="H39" s="271"/>
      <c r="I39" s="271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8"/>
      <c r="Y39" s="137"/>
      <c r="Z39" s="137" t="str">
        <f>A21</f>
        <v>МУП"Электросеть"г.ФрязиноМ.О.</v>
      </c>
      <c r="AA39" s="137"/>
      <c r="AB39" s="137" t="str">
        <f>E21</f>
        <v>Нет</v>
      </c>
      <c r="AC39" s="137" t="str">
        <f>F21</f>
        <v>5052002110</v>
      </c>
    </row>
    <row r="40" spans="1:29" ht="22.5">
      <c r="A40" s="206" t="s">
        <v>290</v>
      </c>
      <c r="B40" s="228" t="s">
        <v>57</v>
      </c>
      <c r="C40" s="228" t="s">
        <v>134</v>
      </c>
      <c r="D40" s="229" t="s">
        <v>135</v>
      </c>
      <c r="E40" s="223"/>
      <c r="F40" s="224"/>
      <c r="G40" s="224"/>
      <c r="H40" s="224"/>
      <c r="I40" s="225"/>
      <c r="J40" s="226">
        <f>SUMIF($A40:$A43,"=1.3.",J40:J43)</f>
        <v>19580.5</v>
      </c>
      <c r="K40" s="226">
        <f>SUM(L40:O40)</f>
        <v>19637.43</v>
      </c>
      <c r="L40" s="226">
        <f>SUMIF($A40:$A43,"=1.3.",L40:L43)</f>
        <v>2319.52</v>
      </c>
      <c r="M40" s="226">
        <f>SUMIF($A40:$A43,"=1.3.",M40:M43)</f>
        <v>17317.91</v>
      </c>
      <c r="N40" s="226">
        <f>SUMIF($A40:$A43,"=1.3.",N40:N43)</f>
        <v>0</v>
      </c>
      <c r="O40" s="226">
        <f>SUMIF($A40:$A43,"=1.3.",O40:O43)</f>
        <v>0</v>
      </c>
      <c r="P40" s="214"/>
      <c r="Q40" s="215">
        <f>SUM(R40:S40,V40:W40)</f>
        <v>0</v>
      </c>
      <c r="R40" s="226">
        <f aca="true" t="shared" si="18" ref="R40:W40">SUMIF($A40:$A43,"=1.3.",R40:R43)</f>
        <v>0</v>
      </c>
      <c r="S40" s="226">
        <f t="shared" si="18"/>
        <v>0</v>
      </c>
      <c r="T40" s="226">
        <f t="shared" si="18"/>
        <v>0</v>
      </c>
      <c r="U40" s="226">
        <f t="shared" si="18"/>
        <v>0</v>
      </c>
      <c r="V40" s="226">
        <f t="shared" si="18"/>
        <v>0</v>
      </c>
      <c r="W40" s="226">
        <f t="shared" si="18"/>
        <v>0</v>
      </c>
      <c r="X40" s="230"/>
      <c r="Y40" s="137"/>
      <c r="Z40" s="137" t="str">
        <f>A21</f>
        <v>МУП"Электросеть"г.ФрязиноМ.О.</v>
      </c>
      <c r="AA40" s="137" t="str">
        <f>D40</f>
        <v>Техническое перевооружение***</v>
      </c>
      <c r="AB40" s="137" t="str">
        <f>E21</f>
        <v>Нет</v>
      </c>
      <c r="AC40" s="137" t="str">
        <f>F21</f>
        <v>5052002110</v>
      </c>
    </row>
    <row r="41" spans="1:29" ht="22.5">
      <c r="A41" s="123" t="s">
        <v>133</v>
      </c>
      <c r="B41" s="228" t="s">
        <v>57</v>
      </c>
      <c r="C41" s="228" t="s">
        <v>134</v>
      </c>
      <c r="D41" s="239" t="s">
        <v>318</v>
      </c>
      <c r="E41" s="250">
        <v>40238</v>
      </c>
      <c r="F41" s="250">
        <v>40513</v>
      </c>
      <c r="G41" s="240">
        <v>239</v>
      </c>
      <c r="H41" s="240">
        <v>239</v>
      </c>
      <c r="I41" s="240" t="s">
        <v>319</v>
      </c>
      <c r="J41" s="241">
        <v>10913.7</v>
      </c>
      <c r="K41" s="242">
        <f>SUM(L41:O41)</f>
        <v>10941.33</v>
      </c>
      <c r="L41" s="241">
        <v>2319.52</v>
      </c>
      <c r="M41" s="241">
        <v>8621.81</v>
      </c>
      <c r="N41" s="241"/>
      <c r="O41" s="241"/>
      <c r="P41" s="243"/>
      <c r="Q41" s="242">
        <f>SUM(R41:S41,V41:W41)</f>
        <v>0</v>
      </c>
      <c r="R41" s="248"/>
      <c r="S41" s="248"/>
      <c r="T41" s="248"/>
      <c r="U41" s="248"/>
      <c r="V41" s="248"/>
      <c r="W41" s="248"/>
      <c r="X41" s="249" t="s">
        <v>298</v>
      </c>
      <c r="Y41" s="137"/>
      <c r="Z41" s="137" t="str">
        <f>Z40</f>
        <v>МУП"Электросеть"г.ФрязиноМ.О.</v>
      </c>
      <c r="AA41" s="137" t="str">
        <f>D41</f>
        <v>Установка АСКУЭ на границах раздела сетей</v>
      </c>
      <c r="AB41" s="137" t="str">
        <f>AB40</f>
        <v>Нет</v>
      </c>
      <c r="AC41" s="137" t="str">
        <f>AC40</f>
        <v>5052002110</v>
      </c>
    </row>
    <row r="42" spans="1:29" ht="22.5">
      <c r="A42" s="123" t="s">
        <v>133</v>
      </c>
      <c r="B42" s="228" t="s">
        <v>57</v>
      </c>
      <c r="C42" s="228" t="s">
        <v>134</v>
      </c>
      <c r="D42" s="239" t="s">
        <v>322</v>
      </c>
      <c r="E42" s="250">
        <v>40299</v>
      </c>
      <c r="F42" s="250">
        <v>40513</v>
      </c>
      <c r="G42" s="240"/>
      <c r="H42" s="240"/>
      <c r="I42" s="240"/>
      <c r="J42" s="241">
        <v>8666.8</v>
      </c>
      <c r="K42" s="242">
        <f>SUM(L42:O42)</f>
        <v>8696.1</v>
      </c>
      <c r="L42" s="241">
        <v>0</v>
      </c>
      <c r="M42" s="241">
        <v>8696.1</v>
      </c>
      <c r="N42" s="241"/>
      <c r="O42" s="241"/>
      <c r="P42" s="243"/>
      <c r="Q42" s="242">
        <f>SUM(R42:S42,V42:W42)</f>
        <v>0</v>
      </c>
      <c r="R42" s="248"/>
      <c r="S42" s="248"/>
      <c r="T42" s="248"/>
      <c r="U42" s="248"/>
      <c r="V42" s="248"/>
      <c r="W42" s="248"/>
      <c r="X42" s="249" t="s">
        <v>298</v>
      </c>
      <c r="Y42" s="137"/>
      <c r="Z42" s="137" t="str">
        <f>Z41</f>
        <v>МУП"Электросеть"г.ФрязиноМ.О.</v>
      </c>
      <c r="AA42" s="137" t="str">
        <f>D42</f>
        <v>Установка автоматической системы телемеханики на ТП</v>
      </c>
      <c r="AB42" s="137" t="str">
        <f>AB41</f>
        <v>Нет</v>
      </c>
      <c r="AC42" s="137" t="str">
        <f>AC41</f>
        <v>5052002110</v>
      </c>
    </row>
    <row r="43" spans="1:29" ht="15">
      <c r="A43" s="271" t="s">
        <v>291</v>
      </c>
      <c r="B43" s="271"/>
      <c r="C43" s="271"/>
      <c r="D43" s="271"/>
      <c r="E43" s="271"/>
      <c r="F43" s="271"/>
      <c r="G43" s="271"/>
      <c r="H43" s="271"/>
      <c r="I43" s="271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8"/>
      <c r="Y43" s="137"/>
      <c r="Z43" s="137" t="str">
        <f>A21</f>
        <v>МУП"Электросеть"г.ФрязиноМ.О.</v>
      </c>
      <c r="AA43" s="137"/>
      <c r="AB43" s="137" t="str">
        <f>E21</f>
        <v>Нет</v>
      </c>
      <c r="AC43" s="137" t="str">
        <f>F21</f>
        <v>5052002110</v>
      </c>
    </row>
    <row r="44" spans="1:29" ht="12.75">
      <c r="A44" s="231" t="s">
        <v>292</v>
      </c>
      <c r="B44" s="232" t="s">
        <v>60</v>
      </c>
      <c r="C44" s="232" t="s">
        <v>137</v>
      </c>
      <c r="D44" s="233" t="s">
        <v>138</v>
      </c>
      <c r="E44" s="223"/>
      <c r="F44" s="224"/>
      <c r="G44" s="224"/>
      <c r="H44" s="224"/>
      <c r="I44" s="225"/>
      <c r="J44" s="226">
        <f>SUMIF($A44:$A49,"=1.4.",J44:J49)</f>
        <v>11787.400000000001</v>
      </c>
      <c r="K44" s="226">
        <f>SUM(L44:O44)</f>
        <v>11964.2</v>
      </c>
      <c r="L44" s="226">
        <f>SUMIF($A44:$A49,"=1.4.",L44:L49)</f>
        <v>0</v>
      </c>
      <c r="M44" s="226">
        <f>SUMIF($A44:$A49,"=1.4.",M44:M49)</f>
        <v>11964.2</v>
      </c>
      <c r="N44" s="226">
        <f>SUMIF($A44:$A49,"=1.4.",N44:N49)</f>
        <v>0</v>
      </c>
      <c r="O44" s="226">
        <f>SUMIF($A44:$A49,"=1.4.",O44:O49)</f>
        <v>0</v>
      </c>
      <c r="P44" s="214"/>
      <c r="Q44" s="215">
        <f>SUM(R44:S44,V44:W44)</f>
        <v>0</v>
      </c>
      <c r="R44" s="226">
        <f aca="true" t="shared" si="19" ref="R44:W44">SUMIF($A44:$A49,"=1.4.",R44:R49)</f>
        <v>0</v>
      </c>
      <c r="S44" s="226">
        <f t="shared" si="19"/>
        <v>0</v>
      </c>
      <c r="T44" s="226">
        <f t="shared" si="19"/>
        <v>0</v>
      </c>
      <c r="U44" s="226">
        <f t="shared" si="19"/>
        <v>0</v>
      </c>
      <c r="V44" s="226">
        <f t="shared" si="19"/>
        <v>0</v>
      </c>
      <c r="W44" s="226">
        <f t="shared" si="19"/>
        <v>0</v>
      </c>
      <c r="X44" s="234"/>
      <c r="Y44" s="137"/>
      <c r="Z44" s="137" t="str">
        <f>A21</f>
        <v>МУП"Электросеть"г.ФрязиноМ.О.</v>
      </c>
      <c r="AA44" s="137" t="str">
        <f>D44</f>
        <v>Новое строительство*****</v>
      </c>
      <c r="AB44" s="137" t="str">
        <f>E21</f>
        <v>Нет</v>
      </c>
      <c r="AC44" s="137" t="str">
        <f>F21</f>
        <v>5052002110</v>
      </c>
    </row>
    <row r="45" spans="1:29" ht="12.75">
      <c r="A45" s="233" t="s">
        <v>136</v>
      </c>
      <c r="B45" s="232" t="s">
        <v>60</v>
      </c>
      <c r="C45" s="232" t="s">
        <v>137</v>
      </c>
      <c r="D45" s="245" t="s">
        <v>327</v>
      </c>
      <c r="E45" s="250" t="s">
        <v>327</v>
      </c>
      <c r="F45" s="250" t="s">
        <v>327</v>
      </c>
      <c r="G45" s="240" t="s">
        <v>327</v>
      </c>
      <c r="H45" s="240" t="s">
        <v>327</v>
      </c>
      <c r="I45" s="240" t="s">
        <v>327</v>
      </c>
      <c r="J45" s="241">
        <v>0</v>
      </c>
      <c r="K45" s="242">
        <f>SUM(L45:O45)</f>
        <v>0</v>
      </c>
      <c r="L45" s="241"/>
      <c r="M45" s="241">
        <v>0</v>
      </c>
      <c r="N45" s="241"/>
      <c r="O45" s="241"/>
      <c r="P45" s="243"/>
      <c r="Q45" s="242">
        <f>SUM(R45:S45,V45:W45)</f>
        <v>0</v>
      </c>
      <c r="R45" s="248"/>
      <c r="S45" s="248"/>
      <c r="T45" s="248"/>
      <c r="U45" s="248"/>
      <c r="V45" s="248"/>
      <c r="W45" s="248"/>
      <c r="X45" s="249" t="s">
        <v>298</v>
      </c>
      <c r="Y45" s="137"/>
      <c r="Z45" s="136" t="str">
        <f>Z44</f>
        <v>МУП"Электросеть"г.ФрязиноМ.О.</v>
      </c>
      <c r="AA45" s="137" t="str">
        <f>D45</f>
        <v> </v>
      </c>
      <c r="AB45" s="137" t="str">
        <f aca="true" t="shared" si="20" ref="AB45:AC48">AB44</f>
        <v>Нет</v>
      </c>
      <c r="AC45" s="137" t="str">
        <f t="shared" si="20"/>
        <v>5052002110</v>
      </c>
    </row>
    <row r="46" spans="1:29" ht="12.75">
      <c r="A46" s="233" t="s">
        <v>136</v>
      </c>
      <c r="B46" s="232" t="s">
        <v>60</v>
      </c>
      <c r="C46" s="232" t="s">
        <v>137</v>
      </c>
      <c r="D46" s="245" t="s">
        <v>313</v>
      </c>
      <c r="E46" s="250">
        <v>40330</v>
      </c>
      <c r="F46" s="250">
        <v>40452</v>
      </c>
      <c r="G46" s="240" t="s">
        <v>314</v>
      </c>
      <c r="H46" s="240" t="s">
        <v>314</v>
      </c>
      <c r="I46" s="240" t="s">
        <v>315</v>
      </c>
      <c r="J46" s="241">
        <v>6004.1</v>
      </c>
      <c r="K46" s="242">
        <f>SUM(L46:O46)</f>
        <v>6070.29</v>
      </c>
      <c r="L46" s="241"/>
      <c r="M46" s="241">
        <v>6070.29</v>
      </c>
      <c r="N46" s="241"/>
      <c r="O46" s="241"/>
      <c r="P46" s="243"/>
      <c r="Q46" s="242">
        <f>SUM(R46:S46,V46:W46)</f>
        <v>0</v>
      </c>
      <c r="R46" s="248"/>
      <c r="S46" s="248"/>
      <c r="T46" s="248"/>
      <c r="U46" s="248"/>
      <c r="V46" s="248"/>
      <c r="W46" s="248"/>
      <c r="X46" s="249" t="s">
        <v>298</v>
      </c>
      <c r="Y46" s="137"/>
      <c r="Z46" s="136" t="str">
        <f>Z45</f>
        <v>МУП"Электросеть"г.ФрязиноМ.О.</v>
      </c>
      <c r="AA46" s="137" t="str">
        <f>D46</f>
        <v>ТП-437</v>
      </c>
      <c r="AB46" s="137" t="str">
        <f t="shared" si="20"/>
        <v>Нет</v>
      </c>
      <c r="AC46" s="137" t="str">
        <f t="shared" si="20"/>
        <v>5052002110</v>
      </c>
    </row>
    <row r="47" spans="1:29" ht="12.75">
      <c r="A47" s="233" t="s">
        <v>136</v>
      </c>
      <c r="B47" s="232" t="s">
        <v>60</v>
      </c>
      <c r="C47" s="232" t="s">
        <v>137</v>
      </c>
      <c r="D47" s="245" t="s">
        <v>316</v>
      </c>
      <c r="E47" s="250">
        <v>40391</v>
      </c>
      <c r="F47" s="250">
        <v>40483</v>
      </c>
      <c r="G47" s="240" t="s">
        <v>317</v>
      </c>
      <c r="H47" s="240" t="s">
        <v>317</v>
      </c>
      <c r="I47" s="240" t="s">
        <v>315</v>
      </c>
      <c r="J47" s="241">
        <v>5783.3</v>
      </c>
      <c r="K47" s="242">
        <f>SUM(L47:O47)</f>
        <v>5893.91</v>
      </c>
      <c r="L47" s="241">
        <v>0</v>
      </c>
      <c r="M47" s="241">
        <v>5893.91</v>
      </c>
      <c r="N47" s="241"/>
      <c r="O47" s="241"/>
      <c r="P47" s="243"/>
      <c r="Q47" s="242">
        <f>SUM(R47:S47,V47:W47)</f>
        <v>0</v>
      </c>
      <c r="R47" s="248"/>
      <c r="S47" s="248"/>
      <c r="T47" s="248"/>
      <c r="U47" s="248"/>
      <c r="V47" s="248"/>
      <c r="W47" s="248"/>
      <c r="X47" s="249" t="s">
        <v>298</v>
      </c>
      <c r="Y47" s="137"/>
      <c r="Z47" s="136" t="str">
        <f>Z46</f>
        <v>МУП"Электросеть"г.ФрязиноМ.О.</v>
      </c>
      <c r="AA47" s="137" t="str">
        <f>D47</f>
        <v>ТП-3</v>
      </c>
      <c r="AB47" s="137" t="str">
        <f t="shared" si="20"/>
        <v>Нет</v>
      </c>
      <c r="AC47" s="137" t="str">
        <f t="shared" si="20"/>
        <v>5052002110</v>
      </c>
    </row>
    <row r="48" spans="1:29" ht="12.75">
      <c r="A48" s="233" t="s">
        <v>136</v>
      </c>
      <c r="B48" s="232" t="s">
        <v>60</v>
      </c>
      <c r="C48" s="232" t="s">
        <v>137</v>
      </c>
      <c r="D48" s="245"/>
      <c r="E48" s="240"/>
      <c r="F48" s="240"/>
      <c r="G48" s="240"/>
      <c r="H48" s="240"/>
      <c r="I48" s="240"/>
      <c r="J48" s="241"/>
      <c r="K48" s="242">
        <f>SUM(L48:O48)</f>
        <v>0</v>
      </c>
      <c r="L48" s="241"/>
      <c r="M48" s="241"/>
      <c r="N48" s="241"/>
      <c r="O48" s="241"/>
      <c r="P48" s="243"/>
      <c r="Q48" s="242">
        <f>SUM(R48:S48,V48:W48)</f>
        <v>0</v>
      </c>
      <c r="R48" s="248"/>
      <c r="S48" s="248"/>
      <c r="T48" s="248"/>
      <c r="U48" s="248"/>
      <c r="V48" s="248"/>
      <c r="W48" s="248"/>
      <c r="X48" s="249" t="s">
        <v>298</v>
      </c>
      <c r="Y48" s="137"/>
      <c r="Z48" s="136" t="str">
        <f>Z47</f>
        <v>МУП"Электросеть"г.ФрязиноМ.О.</v>
      </c>
      <c r="AA48" s="137">
        <f>D48</f>
        <v>0</v>
      </c>
      <c r="AB48" s="137" t="str">
        <f t="shared" si="20"/>
        <v>Нет</v>
      </c>
      <c r="AC48" s="137" t="str">
        <f t="shared" si="20"/>
        <v>5052002110</v>
      </c>
    </row>
    <row r="49" spans="1:29" ht="15.75" thickBot="1">
      <c r="A49" s="272" t="s">
        <v>293</v>
      </c>
      <c r="B49" s="272"/>
      <c r="C49" s="272"/>
      <c r="D49" s="272"/>
      <c r="E49" s="272"/>
      <c r="F49" s="272"/>
      <c r="G49" s="272"/>
      <c r="H49" s="272"/>
      <c r="I49" s="272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6"/>
      <c r="Y49" s="137"/>
      <c r="Z49" s="137" t="str">
        <f>A21</f>
        <v>МУП"Электросеть"г.ФрязиноМ.О.</v>
      </c>
      <c r="AA49" s="137"/>
      <c r="AB49" s="137" t="str">
        <f>E21</f>
        <v>Нет</v>
      </c>
      <c r="AC49" s="137" t="str">
        <f>F21</f>
        <v>5052002110</v>
      </c>
    </row>
    <row r="50" spans="4:27" ht="12.75"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Y50" s="136" t="s">
        <v>149</v>
      </c>
      <c r="Z50" s="137"/>
      <c r="AA50" s="137"/>
    </row>
    <row r="51" spans="1:27" ht="12.75">
      <c r="A51" s="4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138"/>
      <c r="Y51" s="137"/>
      <c r="Z51" s="137"/>
      <c r="AA51" s="137"/>
    </row>
    <row r="52" spans="1:27" ht="12.75">
      <c r="A52" s="4"/>
      <c r="B52" s="6"/>
      <c r="C52" s="6"/>
      <c r="Y52" s="137"/>
      <c r="Z52" s="137"/>
      <c r="AA52" s="137"/>
    </row>
    <row r="55" spans="2:10" ht="11.25">
      <c r="B55" s="277" t="s">
        <v>150</v>
      </c>
      <c r="C55" s="277"/>
      <c r="D55" s="277"/>
      <c r="E55" s="277"/>
      <c r="F55" s="277"/>
      <c r="G55" s="277"/>
      <c r="H55" s="277"/>
      <c r="I55" s="277"/>
      <c r="J55" s="277"/>
    </row>
    <row r="58" spans="1:19" ht="11.25">
      <c r="A58" t="s">
        <v>151</v>
      </c>
      <c r="B58" s="278" t="s">
        <v>152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</row>
    <row r="61" spans="1:19" ht="11.25">
      <c r="A61" t="s">
        <v>153</v>
      </c>
      <c r="B61" s="268" t="s">
        <v>154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</row>
    <row r="62" spans="2:19" ht="11.25">
      <c r="B62" s="273" t="s">
        <v>155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138"/>
    </row>
    <row r="64" spans="1:18" ht="11.25">
      <c r="A64" s="274" t="s">
        <v>156</v>
      </c>
      <c r="B64" s="273" t="s">
        <v>157</v>
      </c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</row>
    <row r="65" spans="1:18" ht="11.25">
      <c r="A65" s="274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</row>
    <row r="66" spans="2:18" ht="11.25">
      <c r="B66" s="268" t="s">
        <v>158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</row>
    <row r="67" spans="2:18" ht="11.25"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</row>
    <row r="68" spans="2:18" ht="11.25"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</row>
    <row r="69" spans="1:9" ht="11.25">
      <c r="A69" s="274" t="s">
        <v>159</v>
      </c>
      <c r="B69" s="268" t="s">
        <v>160</v>
      </c>
      <c r="C69" s="268"/>
      <c r="D69" s="268"/>
      <c r="E69" s="268"/>
      <c r="F69" s="268"/>
      <c r="G69" s="268"/>
      <c r="H69" s="268"/>
      <c r="I69" s="268"/>
    </row>
    <row r="70" spans="1:9" ht="11.25">
      <c r="A70" s="274"/>
      <c r="B70" s="268"/>
      <c r="C70" s="268"/>
      <c r="D70" s="268"/>
      <c r="E70" s="268"/>
      <c r="F70" s="268"/>
      <c r="G70" s="268"/>
      <c r="H70" s="268"/>
      <c r="I70" s="268"/>
    </row>
    <row r="71" spans="1:9" ht="11.25">
      <c r="A71" s="274"/>
      <c r="B71" s="268"/>
      <c r="C71" s="268"/>
      <c r="D71" s="268"/>
      <c r="E71" s="268"/>
      <c r="F71" s="268"/>
      <c r="G71" s="268"/>
      <c r="H71" s="268"/>
      <c r="I71" s="268"/>
    </row>
    <row r="72" spans="1:9" ht="11.25">
      <c r="A72" s="274"/>
      <c r="B72" s="268"/>
      <c r="C72" s="268"/>
      <c r="D72" s="268"/>
      <c r="E72" s="268"/>
      <c r="F72" s="268"/>
      <c r="G72" s="268"/>
      <c r="H72" s="268"/>
      <c r="I72" s="268"/>
    </row>
    <row r="73" spans="1:6" ht="11.25">
      <c r="A73" t="s">
        <v>161</v>
      </c>
      <c r="B73" s="268" t="s">
        <v>162</v>
      </c>
      <c r="C73" s="268"/>
      <c r="D73" s="268"/>
      <c r="E73" s="268"/>
      <c r="F73" s="268"/>
    </row>
  </sheetData>
  <sheetProtection password="FA9C" sheet="1" objects="1" scenarios="1" formatColumns="0" formatRows="0"/>
  <mergeCells count="38">
    <mergeCell ref="A5:X5"/>
    <mergeCell ref="E7:F7"/>
    <mergeCell ref="G7:I7"/>
    <mergeCell ref="J7:J9"/>
    <mergeCell ref="K7:O7"/>
    <mergeCell ref="P7:P9"/>
    <mergeCell ref="Q7:W7"/>
    <mergeCell ref="E8:E9"/>
    <mergeCell ref="T8:U8"/>
    <mergeCell ref="V8:V9"/>
    <mergeCell ref="W8:W9"/>
    <mergeCell ref="D50:S50"/>
    <mergeCell ref="N8:N9"/>
    <mergeCell ref="O8:O9"/>
    <mergeCell ref="Q8:Q9"/>
    <mergeCell ref="R8:S8"/>
    <mergeCell ref="H8:H9"/>
    <mergeCell ref="I8:I9"/>
    <mergeCell ref="F8:F9"/>
    <mergeCell ref="G8:G9"/>
    <mergeCell ref="K8:K9"/>
    <mergeCell ref="L8:M8"/>
    <mergeCell ref="A69:A72"/>
    <mergeCell ref="B69:I72"/>
    <mergeCell ref="B64:R65"/>
    <mergeCell ref="B66:R68"/>
    <mergeCell ref="D51:R51"/>
    <mergeCell ref="B55:J55"/>
    <mergeCell ref="B58:S58"/>
    <mergeCell ref="B61:S61"/>
    <mergeCell ref="B73:F73"/>
    <mergeCell ref="A21:D21"/>
    <mergeCell ref="A27:I27"/>
    <mergeCell ref="A39:I39"/>
    <mergeCell ref="A43:I43"/>
    <mergeCell ref="A49:I49"/>
    <mergeCell ref="B62:R62"/>
    <mergeCell ref="A64:A65"/>
  </mergeCells>
  <dataValidations count="1">
    <dataValidation type="decimal" allowBlank="1" showErrorMessage="1" sqref="J50:W52 J21:W22 J27:W28 Q45:W48 J45:O48 J40:W40 J43:W44 Q41:W42 J41:O42 Q23:W26 J23:O26 Q29:W38 J29:O38">
      <formula1>-9999999999999990000000</formula1>
      <formula2>9.99999999999999E+22</formula2>
    </dataValidation>
  </dataValidations>
  <hyperlinks>
    <hyperlink ref="A27" location="TEHSHEET!A1" display="Добавить1"/>
    <hyperlink ref="A39" location="TEHSHEET!A1" display="Добавить2"/>
    <hyperlink ref="A43" location="TEHSHEET!A1" display="Добавить3"/>
    <hyperlink ref="A49" location="TEHSHEET!A1" display="Добавить4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O13"/>
  <sheetViews>
    <sheetView zoomScaleSheetLayoutView="100" zoomScalePageLayoutView="0" workbookViewId="0" topLeftCell="B1">
      <selection activeCell="A1" sqref="A1"/>
    </sheetView>
  </sheetViews>
  <sheetFormatPr defaultColWidth="9.140625" defaultRowHeight="11.25"/>
  <cols>
    <col min="1" max="1" width="10.7109375" style="139" customWidth="1"/>
    <col min="2" max="2" width="34.421875" style="139" customWidth="1"/>
    <col min="3" max="4" width="10.8515625" style="139" customWidth="1"/>
    <col min="5" max="5" width="13.00390625" style="139" customWidth="1"/>
    <col min="6" max="12" width="8.8515625" style="139" customWidth="1"/>
    <col min="13" max="13" width="9.8515625" style="139" customWidth="1"/>
    <col min="14" max="15" width="13.00390625" style="139" customWidth="1"/>
    <col min="16" max="16384" width="9.140625" style="139" customWidth="1"/>
  </cols>
  <sheetData>
    <row r="2" spans="1:15" s="140" customFormat="1" ht="18">
      <c r="A2" s="284" t="str">
        <f>"Информация о принятых инвестиционным программам сбытовых компаний за "&amp;Заголовок!B8&amp;" год"</f>
        <v>Информация о принятых инвестиционным программам сбытовых компаний за 2010 год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4" s="140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s="140" customFormat="1" ht="24.75" customHeight="1">
      <c r="A4" s="285" t="s">
        <v>108</v>
      </c>
      <c r="B4" s="286" t="s">
        <v>163</v>
      </c>
      <c r="C4" s="287" t="s">
        <v>110</v>
      </c>
      <c r="D4" s="287"/>
      <c r="E4" s="286" t="s">
        <v>95</v>
      </c>
      <c r="F4" s="288" t="s">
        <v>164</v>
      </c>
      <c r="G4" s="288"/>
      <c r="H4" s="288"/>
      <c r="I4" s="288"/>
      <c r="J4" s="288"/>
      <c r="K4" s="288"/>
      <c r="L4" s="288"/>
      <c r="M4" s="288"/>
      <c r="N4" s="286" t="s">
        <v>165</v>
      </c>
      <c r="O4" s="289" t="s">
        <v>166</v>
      </c>
    </row>
    <row r="5" spans="1:15" s="140" customFormat="1" ht="23.25" customHeight="1">
      <c r="A5" s="285"/>
      <c r="B5" s="286"/>
      <c r="C5" s="290" t="s">
        <v>90</v>
      </c>
      <c r="D5" s="290" t="s">
        <v>91</v>
      </c>
      <c r="E5" s="286"/>
      <c r="F5" s="282" t="s">
        <v>96</v>
      </c>
      <c r="G5" s="282"/>
      <c r="H5" s="282" t="s">
        <v>167</v>
      </c>
      <c r="I5" s="282"/>
      <c r="J5" s="282"/>
      <c r="K5" s="282"/>
      <c r="L5" s="283" t="s">
        <v>100</v>
      </c>
      <c r="M5" s="283"/>
      <c r="N5" s="286"/>
      <c r="O5" s="289"/>
    </row>
    <row r="6" spans="1:15" s="140" customFormat="1" ht="16.5" customHeight="1">
      <c r="A6" s="285"/>
      <c r="B6" s="286"/>
      <c r="C6" s="286"/>
      <c r="D6" s="286"/>
      <c r="E6" s="286"/>
      <c r="F6" s="282"/>
      <c r="G6" s="282"/>
      <c r="H6" s="283" t="s">
        <v>117</v>
      </c>
      <c r="I6" s="283"/>
      <c r="J6" s="283" t="s">
        <v>118</v>
      </c>
      <c r="K6" s="283"/>
      <c r="L6" s="283"/>
      <c r="M6" s="283"/>
      <c r="N6" s="286"/>
      <c r="O6" s="289"/>
    </row>
    <row r="7" spans="1:15" s="140" customFormat="1" ht="30" customHeight="1">
      <c r="A7" s="285"/>
      <c r="B7" s="286"/>
      <c r="C7" s="286"/>
      <c r="D7" s="286"/>
      <c r="E7" s="286"/>
      <c r="F7" s="142" t="s">
        <v>168</v>
      </c>
      <c r="G7" s="142" t="s">
        <v>169</v>
      </c>
      <c r="H7" s="141" t="s">
        <v>168</v>
      </c>
      <c r="I7" s="141" t="s">
        <v>169</v>
      </c>
      <c r="J7" s="141" t="s">
        <v>168</v>
      </c>
      <c r="K7" s="141" t="s">
        <v>169</v>
      </c>
      <c r="L7" s="142" t="s">
        <v>168</v>
      </c>
      <c r="M7" s="142" t="s">
        <v>169</v>
      </c>
      <c r="N7" s="286"/>
      <c r="O7" s="289"/>
    </row>
    <row r="8" spans="1:15" s="145" customFormat="1" ht="12.75" customHeight="1" hidden="1">
      <c r="A8" s="143"/>
      <c r="B8" s="143"/>
      <c r="C8" s="143"/>
      <c r="D8" s="143"/>
      <c r="E8" s="144"/>
      <c r="F8" s="143" t="s">
        <v>170</v>
      </c>
      <c r="G8" s="143" t="s">
        <v>171</v>
      </c>
      <c r="H8" s="143" t="s">
        <v>170</v>
      </c>
      <c r="I8" s="143" t="s">
        <v>171</v>
      </c>
      <c r="J8" s="143" t="s">
        <v>170</v>
      </c>
      <c r="K8" s="143" t="s">
        <v>171</v>
      </c>
      <c r="L8" s="143" t="s">
        <v>170</v>
      </c>
      <c r="M8" s="143" t="s">
        <v>171</v>
      </c>
      <c r="N8" s="143"/>
      <c r="O8" s="143"/>
    </row>
    <row r="9" spans="1:15" s="145" customFormat="1" ht="12.75" customHeight="1" hidden="1">
      <c r="A9" s="144"/>
      <c r="B9" s="144"/>
      <c r="C9" s="144" t="s">
        <v>78</v>
      </c>
      <c r="D9" s="144" t="s">
        <v>79</v>
      </c>
      <c r="E9" s="144" t="s">
        <v>38</v>
      </c>
      <c r="F9" s="144" t="s">
        <v>71</v>
      </c>
      <c r="G9" s="144" t="s">
        <v>71</v>
      </c>
      <c r="H9" s="146" t="s">
        <v>72</v>
      </c>
      <c r="I9" s="146" t="s">
        <v>72</v>
      </c>
      <c r="J9" s="146" t="s">
        <v>73</v>
      </c>
      <c r="K9" s="146" t="s">
        <v>73</v>
      </c>
      <c r="L9" s="146" t="s">
        <v>75</v>
      </c>
      <c r="M9" s="146" t="s">
        <v>75</v>
      </c>
      <c r="N9" s="144" t="s">
        <v>76</v>
      </c>
      <c r="O9" s="144" t="s">
        <v>77</v>
      </c>
    </row>
    <row r="10" spans="1:15" s="140" customFormat="1" ht="33.75" customHeight="1">
      <c r="A10" s="147"/>
      <c r="B10" s="148" t="str">
        <f>"Всего по "&amp;Заголовок!B7</f>
        <v>Всего по Московская область</v>
      </c>
      <c r="C10" s="149"/>
      <c r="D10" s="149"/>
      <c r="E10" s="150">
        <f>SUMIF($A10:$A12,"= 1.",E10:E12)</f>
        <v>0</v>
      </c>
      <c r="F10" s="150">
        <f>H10+J10+L10</f>
        <v>0</v>
      </c>
      <c r="G10" s="150">
        <f>I10+K10+M10</f>
        <v>0</v>
      </c>
      <c r="H10" s="150">
        <f aca="true" t="shared" si="0" ref="H10:M10">SUMIF($A10:$A12,"= 1.",H10:H12)</f>
        <v>0</v>
      </c>
      <c r="I10" s="150">
        <f t="shared" si="0"/>
        <v>0</v>
      </c>
      <c r="J10" s="150">
        <f t="shared" si="0"/>
        <v>0</v>
      </c>
      <c r="K10" s="150">
        <f t="shared" si="0"/>
        <v>0</v>
      </c>
      <c r="L10" s="150">
        <f t="shared" si="0"/>
        <v>0</v>
      </c>
      <c r="M10" s="150">
        <f t="shared" si="0"/>
        <v>0</v>
      </c>
      <c r="N10" s="149"/>
      <c r="O10" s="151"/>
    </row>
    <row r="11" spans="1:15" ht="13.5" customHeight="1">
      <c r="A11" s="281" t="s">
        <v>172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</row>
    <row r="12" spans="1:15" ht="12.7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40"/>
    </row>
    <row r="13" spans="1:15" ht="12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</sheetData>
  <sheetProtection password="FA9C" sheet="1" formatColumns="0" formatRows="0"/>
  <mergeCells count="16">
    <mergeCell ref="A2:O2"/>
    <mergeCell ref="A4:A7"/>
    <mergeCell ref="B4:B7"/>
    <mergeCell ref="C4:D4"/>
    <mergeCell ref="E4:E7"/>
    <mergeCell ref="F4:M4"/>
    <mergeCell ref="N4:N7"/>
    <mergeCell ref="O4:O7"/>
    <mergeCell ref="C5:C7"/>
    <mergeCell ref="D5:D7"/>
    <mergeCell ref="A11:O11"/>
    <mergeCell ref="F5:G6"/>
    <mergeCell ref="H5:K5"/>
    <mergeCell ref="L5:M6"/>
    <mergeCell ref="H6:I6"/>
    <mergeCell ref="J6:K6"/>
  </mergeCells>
  <hyperlinks>
    <hyperlink ref="A11" location="Сетевые организации!A1" display="Добавить сбытовую организацию"/>
  </hyperlink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T26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7.00390625" style="139" customWidth="1"/>
    <col min="2" max="2" width="35.00390625" style="139" customWidth="1"/>
    <col min="3" max="3" width="11.7109375" style="139" customWidth="1"/>
    <col min="4" max="4" width="12.00390625" style="139" customWidth="1"/>
    <col min="5" max="5" width="12.140625" style="139" customWidth="1"/>
    <col min="6" max="7" width="7.57421875" style="139" customWidth="1"/>
    <col min="8" max="11" width="7.28125" style="139" customWidth="1"/>
    <col min="12" max="13" width="8.7109375" style="139" customWidth="1"/>
    <col min="14" max="15" width="8.28125" style="139" customWidth="1"/>
    <col min="16" max="16" width="13.421875" style="139" customWidth="1"/>
    <col min="17" max="17" width="13.57421875" style="139" customWidth="1"/>
    <col min="18" max="16384" width="9.140625" style="139" customWidth="1"/>
  </cols>
  <sheetData>
    <row r="1" ht="12.75">
      <c r="Q1" s="152"/>
    </row>
    <row r="2" spans="1:20" s="140" customFormat="1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91"/>
      <c r="Q2" s="291"/>
      <c r="R2" s="291"/>
      <c r="S2" s="90"/>
      <c r="T2" s="90"/>
    </row>
    <row r="3" spans="1:20" s="140" customFormat="1" ht="18">
      <c r="A3" s="284" t="str">
        <f>"Информация о принятых инвестиционным программам ЭСО за "&amp;Заголовок!B8&amp;" год"</f>
        <v>Информация о принятых инвестиционным программам ЭСО за 2010 год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91"/>
      <c r="S3" s="90"/>
      <c r="T3" s="90"/>
    </row>
    <row r="4" spans="1:20" s="140" customFormat="1" ht="18">
      <c r="A4" s="88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1"/>
      <c r="R4" s="91"/>
      <c r="S4" s="90"/>
      <c r="T4" s="90"/>
    </row>
    <row r="5" spans="1:20" s="140" customFormat="1" ht="27" customHeight="1">
      <c r="A5" s="282" t="s">
        <v>108</v>
      </c>
      <c r="B5" s="282" t="s">
        <v>163</v>
      </c>
      <c r="C5" s="282" t="s">
        <v>110</v>
      </c>
      <c r="D5" s="282"/>
      <c r="E5" s="282" t="s">
        <v>95</v>
      </c>
      <c r="F5" s="292" t="s">
        <v>164</v>
      </c>
      <c r="G5" s="292"/>
      <c r="H5" s="292"/>
      <c r="I5" s="292"/>
      <c r="J5" s="292"/>
      <c r="K5" s="292"/>
      <c r="L5" s="292"/>
      <c r="M5" s="292"/>
      <c r="N5" s="292"/>
      <c r="O5" s="292"/>
      <c r="P5" s="282" t="s">
        <v>165</v>
      </c>
      <c r="Q5" s="282" t="s">
        <v>166</v>
      </c>
      <c r="R5" s="153"/>
      <c r="S5" s="90"/>
      <c r="T5" s="90"/>
    </row>
    <row r="6" spans="1:20" s="140" customFormat="1" ht="27" customHeight="1">
      <c r="A6" s="282"/>
      <c r="B6" s="282"/>
      <c r="C6" s="282" t="s">
        <v>90</v>
      </c>
      <c r="D6" s="282" t="s">
        <v>91</v>
      </c>
      <c r="E6" s="282"/>
      <c r="F6" s="282" t="s">
        <v>96</v>
      </c>
      <c r="G6" s="282"/>
      <c r="H6" s="282" t="s">
        <v>173</v>
      </c>
      <c r="I6" s="282"/>
      <c r="J6" s="282"/>
      <c r="K6" s="282"/>
      <c r="L6" s="282" t="s">
        <v>174</v>
      </c>
      <c r="M6" s="282"/>
      <c r="N6" s="283" t="s">
        <v>100</v>
      </c>
      <c r="O6" s="283"/>
      <c r="P6" s="282"/>
      <c r="Q6" s="282"/>
      <c r="R6" s="90"/>
      <c r="S6" s="90"/>
      <c r="T6" s="90"/>
    </row>
    <row r="7" spans="1:20" s="140" customFormat="1" ht="27" customHeight="1">
      <c r="A7" s="282"/>
      <c r="B7" s="282"/>
      <c r="C7" s="282"/>
      <c r="D7" s="282"/>
      <c r="E7" s="282"/>
      <c r="F7" s="282"/>
      <c r="G7" s="282"/>
      <c r="H7" s="283" t="s">
        <v>117</v>
      </c>
      <c r="I7" s="283"/>
      <c r="J7" s="283" t="s">
        <v>118</v>
      </c>
      <c r="K7" s="283"/>
      <c r="L7" s="282"/>
      <c r="M7" s="282"/>
      <c r="N7" s="283"/>
      <c r="O7" s="283"/>
      <c r="P7" s="282"/>
      <c r="Q7" s="282"/>
      <c r="R7" s="90"/>
      <c r="S7" s="90"/>
      <c r="T7" s="90"/>
    </row>
    <row r="8" spans="1:20" s="140" customFormat="1" ht="27" customHeight="1">
      <c r="A8" s="282"/>
      <c r="B8" s="282"/>
      <c r="C8" s="282"/>
      <c r="D8" s="282"/>
      <c r="E8" s="282"/>
      <c r="F8" s="154" t="s">
        <v>168</v>
      </c>
      <c r="G8" s="154" t="s">
        <v>169</v>
      </c>
      <c r="H8" s="154" t="s">
        <v>168</v>
      </c>
      <c r="I8" s="154" t="s">
        <v>169</v>
      </c>
      <c r="J8" s="154" t="s">
        <v>168</v>
      </c>
      <c r="K8" s="154" t="s">
        <v>169</v>
      </c>
      <c r="L8" s="154" t="s">
        <v>168</v>
      </c>
      <c r="M8" s="154" t="s">
        <v>169</v>
      </c>
      <c r="N8" s="154" t="s">
        <v>168</v>
      </c>
      <c r="O8" s="154" t="s">
        <v>169</v>
      </c>
      <c r="P8" s="282"/>
      <c r="Q8" s="282"/>
      <c r="R8" s="90"/>
      <c r="S8" s="90"/>
      <c r="T8" s="90"/>
    </row>
    <row r="9" spans="1:20" s="145" customFormat="1" ht="12.75" hidden="1">
      <c r="A9" s="143"/>
      <c r="B9" s="143"/>
      <c r="C9" s="143"/>
      <c r="D9" s="143"/>
      <c r="E9" s="144"/>
      <c r="F9" s="143" t="s">
        <v>170</v>
      </c>
      <c r="G9" s="143" t="s">
        <v>171</v>
      </c>
      <c r="H9" s="143" t="s">
        <v>170</v>
      </c>
      <c r="I9" s="143" t="s">
        <v>171</v>
      </c>
      <c r="J9" s="143" t="s">
        <v>170</v>
      </c>
      <c r="K9" s="143" t="s">
        <v>171</v>
      </c>
      <c r="L9" s="143" t="s">
        <v>170</v>
      </c>
      <c r="M9" s="143" t="s">
        <v>171</v>
      </c>
      <c r="N9" s="143" t="s">
        <v>170</v>
      </c>
      <c r="O9" s="143" t="s">
        <v>171</v>
      </c>
      <c r="P9" s="143"/>
      <c r="Q9" s="143"/>
      <c r="R9" s="155"/>
      <c r="S9" s="155"/>
      <c r="T9" s="155"/>
    </row>
    <row r="10" spans="1:20" s="145" customFormat="1" ht="12.75" hidden="1">
      <c r="A10" s="143"/>
      <c r="B10" s="143"/>
      <c r="C10" s="143" t="s">
        <v>78</v>
      </c>
      <c r="D10" s="143" t="s">
        <v>79</v>
      </c>
      <c r="E10" s="144" t="s">
        <v>38</v>
      </c>
      <c r="F10" s="143" t="s">
        <v>71</v>
      </c>
      <c r="G10" s="143" t="s">
        <v>71</v>
      </c>
      <c r="H10" s="146" t="s">
        <v>72</v>
      </c>
      <c r="I10" s="146" t="s">
        <v>72</v>
      </c>
      <c r="J10" s="146" t="s">
        <v>73</v>
      </c>
      <c r="K10" s="146" t="s">
        <v>73</v>
      </c>
      <c r="L10" s="146" t="s">
        <v>74</v>
      </c>
      <c r="M10" s="146" t="s">
        <v>74</v>
      </c>
      <c r="N10" s="146" t="s">
        <v>75</v>
      </c>
      <c r="O10" s="146" t="s">
        <v>75</v>
      </c>
      <c r="P10" s="143" t="s">
        <v>76</v>
      </c>
      <c r="Q10" s="143" t="s">
        <v>77</v>
      </c>
      <c r="R10" s="155"/>
      <c r="S10" s="155"/>
      <c r="T10" s="155"/>
    </row>
    <row r="11" spans="1:20" s="140" customFormat="1" ht="26.25" customHeight="1">
      <c r="A11" s="156"/>
      <c r="B11" s="157" t="str">
        <f>"Всего по "&amp;Заголовок!B7</f>
        <v>Всего по Московская область</v>
      </c>
      <c r="C11" s="158"/>
      <c r="D11" s="158"/>
      <c r="E11" s="159">
        <f>SUMIF($A11:$A23,"= 1.",E11:E23)</f>
        <v>0</v>
      </c>
      <c r="F11" s="156">
        <f>H11+J11+L11+N11</f>
        <v>0</v>
      </c>
      <c r="G11" s="156">
        <f>I11+K11+M11+O11</f>
        <v>0</v>
      </c>
      <c r="H11" s="159">
        <f aca="true" t="shared" si="0" ref="H11:O11">SUMIF($A11:$A23,"= 1.",H11:H23)</f>
        <v>0</v>
      </c>
      <c r="I11" s="159">
        <f t="shared" si="0"/>
        <v>0</v>
      </c>
      <c r="J11" s="159">
        <f t="shared" si="0"/>
        <v>0</v>
      </c>
      <c r="K11" s="159">
        <f t="shared" si="0"/>
        <v>0</v>
      </c>
      <c r="L11" s="159">
        <f t="shared" si="0"/>
        <v>0</v>
      </c>
      <c r="M11" s="159">
        <f t="shared" si="0"/>
        <v>0</v>
      </c>
      <c r="N11" s="159">
        <f t="shared" si="0"/>
        <v>0</v>
      </c>
      <c r="O11" s="159">
        <f t="shared" si="0"/>
        <v>0</v>
      </c>
      <c r="P11" s="158"/>
      <c r="Q11" s="158"/>
      <c r="R11" s="90"/>
      <c r="S11" s="90"/>
      <c r="T11" s="90"/>
    </row>
    <row r="12" spans="1:17" ht="13.5" customHeight="1">
      <c r="A12" s="281" t="s">
        <v>175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</row>
    <row r="13" spans="1:17" ht="12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ht="12.7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ht="12.7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1:17" ht="12.7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ht="12.7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ht="12.7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12.7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7" ht="12.7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1:17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</row>
    <row r="22" spans="1:17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1:17" ht="12.7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spans="1:17" ht="12.7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17" ht="12.7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17" ht="12.7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</row>
  </sheetData>
  <sheetProtection password="FA9C" sheet="1" formatColumns="0" formatRows="0"/>
  <mergeCells count="18">
    <mergeCell ref="P2:R2"/>
    <mergeCell ref="A3:Q3"/>
    <mergeCell ref="A5:A8"/>
    <mergeCell ref="B5:B8"/>
    <mergeCell ref="C5:D5"/>
    <mergeCell ref="E5:E8"/>
    <mergeCell ref="F5:O5"/>
    <mergeCell ref="P5:P8"/>
    <mergeCell ref="Q5:Q8"/>
    <mergeCell ref="C6:C8"/>
    <mergeCell ref="N6:O7"/>
    <mergeCell ref="H7:I7"/>
    <mergeCell ref="J7:K7"/>
    <mergeCell ref="A12:Q12"/>
    <mergeCell ref="D6:D8"/>
    <mergeCell ref="F6:G7"/>
    <mergeCell ref="H6:K6"/>
    <mergeCell ref="L6:M7"/>
  </mergeCells>
  <hyperlinks>
    <hyperlink ref="A12" location="Сетевые организации!A1" display="Добавить энергоснабжающую компанию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об исполнении инвестиционных программ субъекта РФ по сетевым, сбытовым и энергоснабжающим организациям</dc:title>
  <dc:subject>Сети</dc:subject>
  <dc:creator>--</dc:creator>
  <cp:keywords/>
  <dc:description/>
  <cp:lastModifiedBy>Карен</cp:lastModifiedBy>
  <cp:lastPrinted>2011-01-27T06:13:01Z</cp:lastPrinted>
  <dcterms:created xsi:type="dcterms:W3CDTF">2004-05-21T07:18:45Z</dcterms:created>
  <dcterms:modified xsi:type="dcterms:W3CDTF">2014-10-05T16:23:08Z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HtmlTempFilePath">
    <vt:lpwstr>C:\Program Files\Compulink\CEM\taremo_ias_REPOSITORY\REFERENCEDDATA\Temp\cem_2_15_ФТЭС.html</vt:lpwstr>
  </property>
  <property fmtid="{D5CDD505-2E9C-101B-9397-08002B2CF9AE}" pid="5" name="PROP1">
    <vt:lpwstr>1</vt:lpwstr>
  </property>
  <property fmtid="{D5CDD505-2E9C-101B-9397-08002B2CF9AE}" pid="6" name="PROP2">
    <vt:lpwstr>5</vt:lpwstr>
  </property>
  <property fmtid="{D5CDD505-2E9C-101B-9397-08002B2CF9AE}" pid="7" name="Period">
    <vt:lpwstr>2009</vt:lpwstr>
  </property>
  <property fmtid="{D5CDD505-2E9C-101B-9397-08002B2CF9AE}" pid="8" name="RootDocFilePath">
    <vt:lpwstr>Undefined</vt:lpwstr>
  </property>
  <property fmtid="{D5CDD505-2E9C-101B-9397-08002B2CF9AE}" pid="9" name="Status">
    <vt:lpwstr>1</vt:lpwstr>
  </property>
  <property fmtid="{D5CDD505-2E9C-101B-9397-08002B2CF9AE}" pid="10" name="T0.1?Data">
    <vt:lpwstr>Полезный отпуск электроэнергии</vt:lpwstr>
  </property>
  <property fmtid="{D5CDD505-2E9C-101B-9397-08002B2CF9AE}" pid="11" name="T0.1?L1">
    <vt:lpwstr>Полезный отпуск электроэнергии</vt:lpwstr>
  </property>
  <property fmtid="{D5CDD505-2E9C-101B-9397-08002B2CF9AE}" pid="12" name="T0.1?L2">
    <vt:lpwstr>Необходимая валовая выручка от реализации электроэнергии, относимая на энергию</vt:lpwstr>
  </property>
  <property fmtid="{D5CDD505-2E9C-101B-9397-08002B2CF9AE}" pid="13" name="T0.1?L3">
    <vt:lpwstr>Водный налог</vt:lpwstr>
  </property>
  <property fmtid="{D5CDD505-2E9C-101B-9397-08002B2CF9AE}" pid="14" name="T0.1?L4">
    <vt:lpwstr>Постоянные расходы относимые на энергию</vt:lpwstr>
  </property>
  <property fmtid="{D5CDD505-2E9C-101B-9397-08002B2CF9AE}" pid="15" name="T0.1?L5">
    <vt:lpwstr>Тарифная ставка за энергию</vt:lpwstr>
  </property>
  <property fmtid="{D5CDD505-2E9C-101B-9397-08002B2CF9AE}" pid="16" name="T0.1?L6">
    <vt:lpwstr>Тарифная ставка за энергию - топливная составляющая</vt:lpwstr>
  </property>
  <property fmtid="{D5CDD505-2E9C-101B-9397-08002B2CF9AE}" pid="17" name="T0.1?item_ext?РОСТ">
    <vt:lpwstr>темп роста к предыдущему периоду</vt:lpwstr>
  </property>
  <property fmtid="{D5CDD505-2E9C-101B-9397-08002B2CF9AE}" pid="18" name="T0?L0.1">
    <vt:lpwstr>Амортизация, учитываемая при налогообложении</vt:lpwstr>
  </property>
  <property fmtid="{D5CDD505-2E9C-101B-9397-08002B2CF9AE}" pid="19" name="T0?L0.2">
    <vt:lpwstr>Выпадающие доходы/экономия средств</vt:lpwstr>
  </property>
  <property fmtid="{D5CDD505-2E9C-101B-9397-08002B2CF9AE}" pid="20" name="T0?L1">
    <vt:lpwstr>Установленная мощность</vt:lpwstr>
  </property>
  <property fmtid="{D5CDD505-2E9C-101B-9397-08002B2CF9AE}" pid="21" name="T0?L10">
    <vt:lpwstr>Расходы, не учитываемые в целях налогообложения, всего</vt:lpwstr>
  </property>
  <property fmtid="{D5CDD505-2E9C-101B-9397-08002B2CF9AE}" pid="22" name="T0?L10.0.1">
    <vt:lpwstr>Амортизация, учитываемая при налогообложении</vt:lpwstr>
  </property>
  <property fmtid="{D5CDD505-2E9C-101B-9397-08002B2CF9AE}" pid="23" name="T0?L10.1">
    <vt:lpwstr>Капитальные вложения производственного характера</vt:lpwstr>
  </property>
  <property fmtid="{D5CDD505-2E9C-101B-9397-08002B2CF9AE}" pid="24" name="T0?L10.2">
    <vt:lpwstr>Дивиденды</vt:lpwstr>
  </property>
  <property fmtid="{D5CDD505-2E9C-101B-9397-08002B2CF9AE}" pid="25" name="T0?L10.3">
    <vt:lpwstr>Денежные выплаты социального характера (по Коллективному договору)</vt:lpwstr>
  </property>
  <property fmtid="{D5CDD505-2E9C-101B-9397-08002B2CF9AE}" pid="26" name="T0?L10.4">
    <vt:lpwstr>Резервный фонд</vt:lpwstr>
  </property>
  <property fmtid="{D5CDD505-2E9C-101B-9397-08002B2CF9AE}" pid="27" name="T0?L10.5">
    <vt:lpwstr>Содержание управляющей компании</vt:lpwstr>
  </property>
  <property fmtid="{D5CDD505-2E9C-101B-9397-08002B2CF9AE}" pid="28" name="T0?L10.6">
    <vt:lpwstr>Прочие расходы, не учитываемые в целях налогообложения</vt:lpwstr>
  </property>
  <property fmtid="{D5CDD505-2E9C-101B-9397-08002B2CF9AE}" pid="29" name="T0?L11">
    <vt:lpwstr>Налогооблагаемая прибыль</vt:lpwstr>
  </property>
  <property fmtid="{D5CDD505-2E9C-101B-9397-08002B2CF9AE}" pid="30" name="T0?L12">
    <vt:lpwstr>Налог на прибыль</vt:lpwstr>
  </property>
  <property fmtid="{D5CDD505-2E9C-101B-9397-08002B2CF9AE}" pid="31" name="T0?L13">
    <vt:lpwstr>Прибыль от товарной продукции, всего</vt:lpwstr>
  </property>
  <property fmtid="{D5CDD505-2E9C-101B-9397-08002B2CF9AE}" pid="32" name="T0?L13.1">
    <vt:lpwstr>Прибыль от реализации электрической энергии</vt:lpwstr>
  </property>
  <property fmtid="{D5CDD505-2E9C-101B-9397-08002B2CF9AE}" pid="33" name="T0?L13.2">
    <vt:lpwstr>Прибыль от реализации тепловой энергии с коллекторов</vt:lpwstr>
  </property>
  <property fmtid="{D5CDD505-2E9C-101B-9397-08002B2CF9AE}" pid="34" name="T0?L13.3">
    <vt:lpwstr>Прибыль от реализации прочей продукции (услуг)</vt:lpwstr>
  </property>
  <property fmtid="{D5CDD505-2E9C-101B-9397-08002B2CF9AE}" pid="35" name="T0?L14">
    <vt:lpwstr>Необходимая валовая выручка, всего </vt:lpwstr>
  </property>
  <property fmtid="{D5CDD505-2E9C-101B-9397-08002B2CF9AE}" pid="36" name="T0?L14.1">
    <vt:lpwstr>Необходимая валовая выручка от реализации электрической энергии</vt:lpwstr>
  </property>
  <property fmtid="{D5CDD505-2E9C-101B-9397-08002B2CF9AE}" pid="37" name="T0?L14.2">
    <vt:lpwstr>Необходимая валовая выручка от реализации тепловой энергии</vt:lpwstr>
  </property>
  <property fmtid="{D5CDD505-2E9C-101B-9397-08002B2CF9AE}" pid="38" name="T0?L14.3">
    <vt:lpwstr>Необходимая валовая выручка от реализации прочей продукции (услуг)</vt:lpwstr>
  </property>
  <property fmtid="{D5CDD505-2E9C-101B-9397-08002B2CF9AE}" pid="39" name="T0?L15">
    <vt:lpwstr>Объем перекрестного субсидирования, всего</vt:lpwstr>
  </property>
  <property fmtid="{D5CDD505-2E9C-101B-9397-08002B2CF9AE}" pid="40" name="T0?L15.1">
    <vt:lpwstr>Объем перекрестного субсидирования, от реализации теплоэнергии с коллекторов</vt:lpwstr>
  </property>
  <property fmtid="{D5CDD505-2E9C-101B-9397-08002B2CF9AE}" pid="41" name="T0?L15.2">
    <vt:lpwstr>Объем перекрестного субсидирования, от передачи теплоэнергии</vt:lpwstr>
  </property>
  <property fmtid="{D5CDD505-2E9C-101B-9397-08002B2CF9AE}" pid="42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43" name="T0?L15.2.2">
    <vt:lpwstr>НВВ от реализации электроэнергии - постоянные расходы, относимые на мощность</vt:lpwstr>
  </property>
  <property fmtid="{D5CDD505-2E9C-101B-9397-08002B2CF9AE}" pid="44" name="T0?L16">
    <vt:lpwstr>Необходимая валовая выручка с учетом перекрестного субсидирования, всего </vt:lpwstr>
  </property>
  <property fmtid="{D5CDD505-2E9C-101B-9397-08002B2CF9AE}" pid="4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4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47" name="T0?L17">
    <vt:lpwstr>Необходимая валовая выручка от реализации электроэнергии</vt:lpwstr>
  </property>
  <property fmtid="{D5CDD505-2E9C-101B-9397-08002B2CF9AE}" pid="48" name="T0?L17.1">
    <vt:lpwstr>НВВ от реализации электроэнергии - топливо</vt:lpwstr>
  </property>
  <property fmtid="{D5CDD505-2E9C-101B-9397-08002B2CF9AE}" pid="49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0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" name="T0?L17.2.2">
    <vt:lpwstr>НВВ от реализации электроэнергии - постоянные расходы, относимые на мощность</vt:lpwstr>
  </property>
  <property fmtid="{D5CDD505-2E9C-101B-9397-08002B2CF9AE}" pid="52" name="T0?L18">
    <vt:lpwstr>Среднеотпускной тариф на электрическую энергию</vt:lpwstr>
  </property>
  <property fmtid="{D5CDD505-2E9C-101B-9397-08002B2CF9AE}" pid="53" name="T0?L19">
    <vt:lpwstr>Тарифная ставка за энергию</vt:lpwstr>
  </property>
  <property fmtid="{D5CDD505-2E9C-101B-9397-08002B2CF9AE}" pid="54" name="T0?L19.1">
    <vt:lpwstr>Тарифная ставка за энергию - топливная составляющая</vt:lpwstr>
  </property>
  <property fmtid="{D5CDD505-2E9C-101B-9397-08002B2CF9AE}" pid="55" name="T0?L2">
    <vt:lpwstr>Производство электроэнергии</vt:lpwstr>
  </property>
  <property fmtid="{D5CDD505-2E9C-101B-9397-08002B2CF9AE}" pid="56" name="T0?L20">
    <vt:lpwstr>Тарифная ставка за мощность</vt:lpwstr>
  </property>
  <property fmtid="{D5CDD505-2E9C-101B-9397-08002B2CF9AE}" pid="57" name="T0?L21">
    <vt:lpwstr>Установленная мощность</vt:lpwstr>
  </property>
  <property fmtid="{D5CDD505-2E9C-101B-9397-08002B2CF9AE}" pid="58" name="T0?L22">
    <vt:lpwstr>Удельный вес расхода топлива на электроэнергию</vt:lpwstr>
  </property>
  <property fmtid="{D5CDD505-2E9C-101B-9397-08002B2CF9AE}" pid="59" name="T0?L22.1">
    <vt:lpwstr>НВВ от реализации теплоэнергии - топливо</vt:lpwstr>
  </property>
  <property fmtid="{D5CDD505-2E9C-101B-9397-08002B2CF9AE}" pid="60" name="T0?L22.2">
    <vt:lpwstr>НВВ от реализации теплоэнергии - постоянные расходы (с учетом расходов из прибыли)</vt:lpwstr>
  </property>
  <property fmtid="{D5CDD505-2E9C-101B-9397-08002B2CF9AE}" pid="61" name="T0?L23">
    <vt:lpwstr>Норматив рентабельности по отношению к топливной составляющей</vt:lpwstr>
  </property>
  <property fmtid="{D5CDD505-2E9C-101B-9397-08002B2CF9AE}" pid="62" name="T0?L24">
    <vt:lpwstr>Необходимая валовая выручка от реализации теплоэнергии с коллекторов</vt:lpwstr>
  </property>
  <property fmtid="{D5CDD505-2E9C-101B-9397-08002B2CF9AE}" pid="63" name="T0?L24.1">
    <vt:lpwstr>НВВ от реализации теплоэнергии с коллекторов - топливо</vt:lpwstr>
  </property>
  <property fmtid="{D5CDD505-2E9C-101B-9397-08002B2CF9AE}" pid="64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65" name="T0?L25">
    <vt:lpwstr>Тариф на теплоэнергию c коллекторов</vt:lpwstr>
  </property>
  <property fmtid="{D5CDD505-2E9C-101B-9397-08002B2CF9AE}" pid="66" name="T0?L25.1">
    <vt:lpwstr>Капитальные вложения за счет средств организации</vt:lpwstr>
  </property>
  <property fmtid="{D5CDD505-2E9C-101B-9397-08002B2CF9AE}" pid="67" name="T0?L25.1.1">
    <vt:lpwstr>Капитальные вложения за счет амортизации</vt:lpwstr>
  </property>
  <property fmtid="{D5CDD505-2E9C-101B-9397-08002B2CF9AE}" pid="68" name="T0?L25.1.2">
    <vt:lpwstr>Капитальные вложения за счет прибыли предприятия</vt:lpwstr>
  </property>
  <property fmtid="{D5CDD505-2E9C-101B-9397-08002B2CF9AE}" pid="69" name="T0?L25.2">
    <vt:lpwstr>Капитальные вложения за счет инвест. фонда РАО "ЕЭС России"</vt:lpwstr>
  </property>
  <property fmtid="{D5CDD505-2E9C-101B-9397-08002B2CF9AE}" pid="70" name="T0?L25.3">
    <vt:lpwstr>Капитальные вложения за счет кредитных средств</vt:lpwstr>
  </property>
  <property fmtid="{D5CDD505-2E9C-101B-9397-08002B2CF9AE}" pid="71" name="T0?L26">
    <vt:lpwstr>Уровень рентабельности - всего</vt:lpwstr>
  </property>
  <property fmtid="{D5CDD505-2E9C-101B-9397-08002B2CF9AE}" pid="72" name="T0?L26.1">
    <vt:lpwstr>Уровень рентабельности - электрическая энергия</vt:lpwstr>
  </property>
  <property fmtid="{D5CDD505-2E9C-101B-9397-08002B2CF9AE}" pid="73" name="T0?L26.2">
    <vt:lpwstr>Уровень рентабельности - тепловая энергия</vt:lpwstr>
  </property>
  <property fmtid="{D5CDD505-2E9C-101B-9397-08002B2CF9AE}" pid="74" name="T0?L27">
    <vt:lpwstr>Капитальные вложения - всего</vt:lpwstr>
  </property>
  <property fmtid="{D5CDD505-2E9C-101B-9397-08002B2CF9AE}" pid="75" name="T0?L27.1">
    <vt:lpwstr>Капитальные вложения за счет средств организации</vt:lpwstr>
  </property>
  <property fmtid="{D5CDD505-2E9C-101B-9397-08002B2CF9AE}" pid="76" name="T0?L27.1.1">
    <vt:lpwstr>Капитальные вложения за счет амортизации</vt:lpwstr>
  </property>
  <property fmtid="{D5CDD505-2E9C-101B-9397-08002B2CF9AE}" pid="77" name="T0?L27.1.2">
    <vt:lpwstr>Капитальные вложения за счет прибыли предприятия</vt:lpwstr>
  </property>
  <property fmtid="{D5CDD505-2E9C-101B-9397-08002B2CF9AE}" pid="78" name="T0?L27.2">
    <vt:lpwstr>Капитальные вложения за счет инвест. фонда РАО "ЕЭС России"</vt:lpwstr>
  </property>
  <property fmtid="{D5CDD505-2E9C-101B-9397-08002B2CF9AE}" pid="79" name="T0?L27.3">
    <vt:lpwstr>Капитальные вложения за счет кредитных средств</vt:lpwstr>
  </property>
  <property fmtid="{D5CDD505-2E9C-101B-9397-08002B2CF9AE}" pid="80" name="T0?L28.1">
    <vt:lpwstr>Ставка налога на прибыль</vt:lpwstr>
  </property>
  <property fmtid="{D5CDD505-2E9C-101B-9397-08002B2CF9AE}" pid="81" name="T0?L28.2">
    <vt:lpwstr>Ставка ЕСН</vt:lpwstr>
  </property>
  <property fmtid="{D5CDD505-2E9C-101B-9397-08002B2CF9AE}" pid="82" name="T0?L29.1">
    <vt:lpwstr>Норма отчислений в фонд НИОКР</vt:lpwstr>
  </property>
  <property fmtid="{D5CDD505-2E9C-101B-9397-08002B2CF9AE}" pid="83" name="T0?L29.2">
    <vt:lpwstr>Норма отчислений в резервный фонд (из прибыли)</vt:lpwstr>
  </property>
  <property fmtid="{D5CDD505-2E9C-101B-9397-08002B2CF9AE}" pid="84" name="T0?L3">
    <vt:lpwstr>Отпуск электроэнергии с шин</vt:lpwstr>
  </property>
  <property fmtid="{D5CDD505-2E9C-101B-9397-08002B2CF9AE}" pid="85" name="T0?L4">
    <vt:lpwstr>Полезный отпуск электроэнергии</vt:lpwstr>
  </property>
  <property fmtid="{D5CDD505-2E9C-101B-9397-08002B2CF9AE}" pid="86" name="T0?L5">
    <vt:lpwstr>Производство теплоэнергии</vt:lpwstr>
  </property>
  <property fmtid="{D5CDD505-2E9C-101B-9397-08002B2CF9AE}" pid="87" name="T0?L6">
    <vt:lpwstr>Отпуск тепла с коллекторов</vt:lpwstr>
  </property>
  <property fmtid="{D5CDD505-2E9C-101B-9397-08002B2CF9AE}" pid="88" name="T0?L7">
    <vt:lpwstr>Расходы, связанные с производством и реализацией продукции (услуг), всего</vt:lpwstr>
  </property>
  <property fmtid="{D5CDD505-2E9C-101B-9397-08002B2CF9AE}" pid="89" name="T0?L7.1">
    <vt:lpwstr>Расходы, связанные с производством и реализацией продукции (услуг) - плата за воду</vt:lpwstr>
  </property>
  <property fmtid="{D5CDD505-2E9C-101B-9397-08002B2CF9AE}" pid="90" name="T0?L7.1.2">
    <vt:lpwstr>Расходы, связанные с производством и реализацией продукции (услуг) - топливо на э/э</vt:lpwstr>
  </property>
  <property fmtid="{D5CDD505-2E9C-101B-9397-08002B2CF9AE}" pid="91" name="T0?L7.1.3">
    <vt:lpwstr>Расходы, связанные с производством и реализацией продукции (услуг) - топливо на т/э</vt:lpwstr>
  </property>
  <property fmtid="{D5CDD505-2E9C-101B-9397-08002B2CF9AE}" pid="92" name="T0?L7.2">
    <vt:lpwstr>Амортизация основных средств</vt:lpwstr>
  </property>
  <property fmtid="{D5CDD505-2E9C-101B-9397-08002B2CF9AE}" pid="93" name="T0?L7.3">
    <vt:lpwstr>Расходы на оплату труда</vt:lpwstr>
  </property>
  <property fmtid="{D5CDD505-2E9C-101B-9397-08002B2CF9AE}" pid="94" name="T0?L7.4">
    <vt:lpwstr>Отчисления на социальные нужды</vt:lpwstr>
  </property>
  <property fmtid="{D5CDD505-2E9C-101B-9397-08002B2CF9AE}" pid="95" name="T0?L7.5">
    <vt:lpwstr>Вспомогательные материалы</vt:lpwstr>
  </property>
  <property fmtid="{D5CDD505-2E9C-101B-9397-08002B2CF9AE}" pid="96" name="T0?L7.6">
    <vt:lpwstr>Ремонт основных фондов</vt:lpwstr>
  </property>
  <property fmtid="{D5CDD505-2E9C-101B-9397-08002B2CF9AE}" pid="97" name="T0?L7.7">
    <vt:lpwstr>Прочие расходы, всего</vt:lpwstr>
  </property>
  <property fmtid="{D5CDD505-2E9C-101B-9397-08002B2CF9AE}" pid="98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99" name="T0?L7.7.10">
    <vt:lpwstr>Расходы на страхование</vt:lpwstr>
  </property>
  <property fmtid="{D5CDD505-2E9C-101B-9397-08002B2CF9AE}" pid="100" name="T0?L7.7.11">
    <vt:lpwstr>Целевые средства на НИОКР</vt:lpwstr>
  </property>
  <property fmtid="{D5CDD505-2E9C-101B-9397-08002B2CF9AE}" pid="101" name="T0?L7.7.12">
    <vt:lpwstr>Содержание управляющей компании</vt:lpwstr>
  </property>
  <property fmtid="{D5CDD505-2E9C-101B-9397-08002B2CF9AE}" pid="102" name="T0?L7.7.13">
    <vt:lpwstr>Другие  прочие расходы, связанные с производством и реализацией</vt:lpwstr>
  </property>
  <property fmtid="{D5CDD505-2E9C-101B-9397-08002B2CF9AE}" pid="103" name="T0?L7.7.2">
    <vt:lpwstr>Работы и услуги производственного характера</vt:lpwstr>
  </property>
  <property fmtid="{D5CDD505-2E9C-101B-9397-08002B2CF9AE}" pid="104" name="T0?L7.7.3">
    <vt:lpwstr>Работы и услуги непроизводственного характера</vt:lpwstr>
  </property>
  <property fmtid="{D5CDD505-2E9C-101B-9397-08002B2CF9AE}" pid="105" name="T0?L7.7.4">
    <vt:lpwstr>Налоги, всего</vt:lpwstr>
  </property>
  <property fmtid="{D5CDD505-2E9C-101B-9397-08002B2CF9AE}" pid="106" name="T0?L7.7.4.1">
    <vt:lpwstr>Плата за землю</vt:lpwstr>
  </property>
  <property fmtid="{D5CDD505-2E9C-101B-9397-08002B2CF9AE}" pid="107" name="T0?L7.7.4.2">
    <vt:lpwstr>Налог на имущество</vt:lpwstr>
  </property>
  <property fmtid="{D5CDD505-2E9C-101B-9397-08002B2CF9AE}" pid="108" name="T0?L7.7.4.3">
    <vt:lpwstr>Транспортный налог</vt:lpwstr>
  </property>
  <property fmtid="{D5CDD505-2E9C-101B-9397-08002B2CF9AE}" pid="109" name="T0?L7.7.4.4">
    <vt:lpwstr>Водный налог</vt:lpwstr>
  </property>
  <property fmtid="{D5CDD505-2E9C-101B-9397-08002B2CF9AE}" pid="110" name="T0?L7.7.4.5">
    <vt:lpwstr>Прочие налоги</vt:lpwstr>
  </property>
  <property fmtid="{D5CDD505-2E9C-101B-9397-08002B2CF9AE}" pid="111" name="T0?L7.7.5">
    <vt:lpwstr>Плата за предельно допустимые выбросы загрязняющих веществ</vt:lpwstr>
  </property>
  <property fmtid="{D5CDD505-2E9C-101B-9397-08002B2CF9AE}" pid="112" name="T0?L7.7.6">
    <vt:lpwstr>Обеспечение нормальных условий труда и ТБ</vt:lpwstr>
  </property>
  <property fmtid="{D5CDD505-2E9C-101B-9397-08002B2CF9AE}" pid="113" name="T0?L7.7.7">
    <vt:lpwstr>Плата за аренду имущества</vt:lpwstr>
  </property>
  <property fmtid="{D5CDD505-2E9C-101B-9397-08002B2CF9AE}" pid="114" name="T0?L7.7.8">
    <vt:lpwstr>Расходы на командировки</vt:lpwstr>
  </property>
  <property fmtid="{D5CDD505-2E9C-101B-9397-08002B2CF9AE}" pid="115" name="T0?L7.7.9">
    <vt:lpwstr>Расходы на обучение</vt:lpwstr>
  </property>
  <property fmtid="{D5CDD505-2E9C-101B-9397-08002B2CF9AE}" pid="116" name="T0?L8">
    <vt:lpwstr>Внереализационные расходы, всего</vt:lpwstr>
  </property>
  <property fmtid="{D5CDD505-2E9C-101B-9397-08002B2CF9AE}" pid="117" name="T0?L8.1">
    <vt:lpwstr>Расходы на услуги банков</vt:lpwstr>
  </property>
  <property fmtid="{D5CDD505-2E9C-101B-9397-08002B2CF9AE}" pid="118" name="T0?L8.2">
    <vt:lpwstr>Проценты за пользование кредитом</vt:lpwstr>
  </property>
  <property fmtid="{D5CDD505-2E9C-101B-9397-08002B2CF9AE}" pid="119" name="T0?L8.3">
    <vt:lpwstr>Налог на имущество</vt:lpwstr>
  </property>
  <property fmtid="{D5CDD505-2E9C-101B-9397-08002B2CF9AE}" pid="120" name="T0?L8.4">
    <vt:lpwstr>Расходы на консервацию основных производственных средств</vt:lpwstr>
  </property>
  <property fmtid="{D5CDD505-2E9C-101B-9397-08002B2CF9AE}" pid="121" name="T0?L8.5">
    <vt:lpwstr>Расходы на формирование резервов по сомнительным долгам</vt:lpwstr>
  </property>
  <property fmtid="{D5CDD505-2E9C-101B-9397-08002B2CF9AE}" pid="122" name="T0?L8.6">
    <vt:lpwstr>Другие обоснованные расходы</vt:lpwstr>
  </property>
  <property fmtid="{D5CDD505-2E9C-101B-9397-08002B2CF9AE}" pid="123" name="T0?L9">
    <vt:lpwstr>ИТОГО расходы, учитываемые в целях налогообложения</vt:lpwstr>
  </property>
  <property fmtid="{D5CDD505-2E9C-101B-9397-08002B2CF9AE}" pid="124" name="T0?L9.1">
    <vt:lpwstr>Расходы на производство электрической энергии</vt:lpwstr>
  </property>
  <property fmtid="{D5CDD505-2E9C-101B-9397-08002B2CF9AE}" pid="125" name="T0?L9.2">
    <vt:lpwstr>Расходы на производство тепловой энергии</vt:lpwstr>
  </property>
  <property fmtid="{D5CDD505-2E9C-101B-9397-08002B2CF9AE}" pid="126" name="T0?L9.3">
    <vt:lpwstr>Расходы на производство прочей продукции</vt:lpwstr>
  </property>
  <property fmtid="{D5CDD505-2E9C-101B-9397-08002B2CF9AE}" pid="127" name="T0?L9.3.1">
    <vt:lpwstr>Условно-постоянные расходы на производство электрической энергии</vt:lpwstr>
  </property>
  <property fmtid="{D5CDD505-2E9C-101B-9397-08002B2CF9AE}" pid="128" name="T0?L9.3.2">
    <vt:lpwstr>Условно-постоянные расходы на производство электрической энергии</vt:lpwstr>
  </property>
  <property fmtid="{D5CDD505-2E9C-101B-9397-08002B2CF9AE}" pid="129" name="T0?L9.4">
    <vt:lpwstr>Условно-постоянные расходы</vt:lpwstr>
  </property>
  <property fmtid="{D5CDD505-2E9C-101B-9397-08002B2CF9AE}" pid="130" name="T0?L9.4.1">
    <vt:lpwstr>Условно-постоянные расходы на производство электрической энергии</vt:lpwstr>
  </property>
  <property fmtid="{D5CDD505-2E9C-101B-9397-08002B2CF9AE}" pid="131" name="T0?L9.4.2">
    <vt:lpwstr>Условно-постоянные расходы на производство тепловой энергии</vt:lpwstr>
  </property>
  <property fmtid="{D5CDD505-2E9C-101B-9397-08002B2CF9AE}" pid="132" name="T0?L9.4.3">
    <vt:lpwstr>Условно-постоянные расходы - прочая продукция (услуги)</vt:lpwstr>
  </property>
  <property fmtid="{D5CDD505-2E9C-101B-9397-08002B2CF9AE}" pid="133" name="T10?L1">
    <vt:lpwstr>Услуги производственного характера - по видам услуг</vt:lpwstr>
  </property>
  <property fmtid="{D5CDD505-2E9C-101B-9397-08002B2CF9AE}" pid="134" name="T10?L1.1">
    <vt:lpwstr>Услуги производственного характера - всего</vt:lpwstr>
  </property>
  <property fmtid="{D5CDD505-2E9C-101B-9397-08002B2CF9AE}" pid="135" name="T10?L1.1.x">
    <vt:lpwstr>Автотранспортные услуги - по договорам на перевозку</vt:lpwstr>
  </property>
  <property fmtid="{D5CDD505-2E9C-101B-9397-08002B2CF9AE}" pid="136" name="T10?L1.2">
    <vt:lpwstr>Услуги железнодорожного транспорта по перевозке твердого и жидкого топлива - всего</vt:lpwstr>
  </property>
  <property fmtid="{D5CDD505-2E9C-101B-9397-08002B2CF9AE}" pid="137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38" name="T10?L2">
    <vt:lpwstr>Пуско-наладочные работы (в соответствии с планом) - всего</vt:lpwstr>
  </property>
  <property fmtid="{D5CDD505-2E9C-101B-9397-08002B2CF9AE}" pid="139" name="T10?L2.x">
    <vt:lpwstr>Пуско-наладочные работы (в соответствии с планом) - по договорам</vt:lpwstr>
  </property>
  <property fmtid="{D5CDD505-2E9C-101B-9397-08002B2CF9AE}" pid="140" name="T10?L3">
    <vt:lpwstr>Прочие услуги - всего</vt:lpwstr>
  </property>
  <property fmtid="{D5CDD505-2E9C-101B-9397-08002B2CF9AE}" pid="141" name="T10?L3.x">
    <vt:lpwstr>Прочие услуги - по договорам</vt:lpwstr>
  </property>
  <property fmtid="{D5CDD505-2E9C-101B-9397-08002B2CF9AE}" pid="142" name="T10?L4">
    <vt:lpwstr>Услуги производственного характера - всего</vt:lpwstr>
  </property>
  <property fmtid="{D5CDD505-2E9C-101B-9397-08002B2CF9AE}" pid="143" name="T11?L1">
    <vt:lpwstr>Услуги непроизводственного характера - по видам услуг</vt:lpwstr>
  </property>
  <property fmtid="{D5CDD505-2E9C-101B-9397-08002B2CF9AE}" pid="144" name="T11?L1.1">
    <vt:lpwstr>Услуги непроизводственного характера - всего</vt:lpwstr>
  </property>
  <property fmtid="{D5CDD505-2E9C-101B-9397-08002B2CF9AE}" pid="145" name="T11?L1.x">
    <vt:lpwstr>Услуги связи - по договорам на оказание услуги</vt:lpwstr>
  </property>
  <property fmtid="{D5CDD505-2E9C-101B-9397-08002B2CF9AE}" pid="146" name="T11?L10">
    <vt:lpwstr>Услуги непроизводственного характера - всего</vt:lpwstr>
  </property>
  <property fmtid="{D5CDD505-2E9C-101B-9397-08002B2CF9AE}" pid="147" name="T11?L2">
    <vt:lpwstr>Услуги ВОХР - всего</vt:lpwstr>
  </property>
  <property fmtid="{D5CDD505-2E9C-101B-9397-08002B2CF9AE}" pid="148" name="T11?L2.x">
    <vt:lpwstr>Услуги ВОХР - по договорам на оказание услуги</vt:lpwstr>
  </property>
  <property fmtid="{D5CDD505-2E9C-101B-9397-08002B2CF9AE}" pid="149" name="T11?L3">
    <vt:lpwstr>Услуги по пожарной безопасности - всего</vt:lpwstr>
  </property>
  <property fmtid="{D5CDD505-2E9C-101B-9397-08002B2CF9AE}" pid="150" name="T11?L3.x">
    <vt:lpwstr>Услуги по пожарной безопасности - по договорам на оказание услуги</vt:lpwstr>
  </property>
  <property fmtid="{D5CDD505-2E9C-101B-9397-08002B2CF9AE}" pid="151" name="T11?L4">
    <vt:lpwstr>Услуги юридические - всего</vt:lpwstr>
  </property>
  <property fmtid="{D5CDD505-2E9C-101B-9397-08002B2CF9AE}" pid="152" name="T11?L4.x">
    <vt:lpwstr>Услуги юридические - по договорам на оказание услуги</vt:lpwstr>
  </property>
  <property fmtid="{D5CDD505-2E9C-101B-9397-08002B2CF9AE}" pid="153" name="T11?L5">
    <vt:lpwstr>Услуги информационные - всего</vt:lpwstr>
  </property>
  <property fmtid="{D5CDD505-2E9C-101B-9397-08002B2CF9AE}" pid="154" name="T11?L5.x">
    <vt:lpwstr>Услуги информационные - по договорам на оказание услуги</vt:lpwstr>
  </property>
  <property fmtid="{D5CDD505-2E9C-101B-9397-08002B2CF9AE}" pid="155" name="T11?L6">
    <vt:lpwstr>Услуги аудиторские - всего</vt:lpwstr>
  </property>
  <property fmtid="{D5CDD505-2E9C-101B-9397-08002B2CF9AE}" pid="156" name="T11?L6.x">
    <vt:lpwstr>Услуги аудиторские - по договорам на оказание услуги</vt:lpwstr>
  </property>
  <property fmtid="{D5CDD505-2E9C-101B-9397-08002B2CF9AE}" pid="157" name="T11?L7">
    <vt:lpwstr>Услуи по водоснабжению и канализации - всего</vt:lpwstr>
  </property>
  <property fmtid="{D5CDD505-2E9C-101B-9397-08002B2CF9AE}" pid="158" name="T11?L7.1">
    <vt:lpwstr>Услуги по водоснабжению - всего</vt:lpwstr>
  </property>
  <property fmtid="{D5CDD505-2E9C-101B-9397-08002B2CF9AE}" pid="159" name="T11?L7.1.x">
    <vt:lpwstr>Услуги по водоснабжению - по договорам на оказание услуги</vt:lpwstr>
  </property>
  <property fmtid="{D5CDD505-2E9C-101B-9397-08002B2CF9AE}" pid="160" name="T11?L7.2">
    <vt:lpwstr>Услуги по сбору сточных вод - всего</vt:lpwstr>
  </property>
  <property fmtid="{D5CDD505-2E9C-101B-9397-08002B2CF9AE}" pid="161" name="T11?L7.2.x">
    <vt:lpwstr>Услуги по сбору сточных вод - по договорам на оказание услуги</vt:lpwstr>
  </property>
  <property fmtid="{D5CDD505-2E9C-101B-9397-08002B2CF9AE}" pid="162" name="T11?L8">
    <vt:lpwstr>Услуги по профдезинфекции - всего</vt:lpwstr>
  </property>
  <property fmtid="{D5CDD505-2E9C-101B-9397-08002B2CF9AE}" pid="163" name="T11?L8.x">
    <vt:lpwstr>Услуги по профдезинфекции - по договорам на оказание услуги</vt:lpwstr>
  </property>
  <property fmtid="{D5CDD505-2E9C-101B-9397-08002B2CF9AE}" pid="164" name="T11?L9">
    <vt:lpwstr>Прочие непроизводственные услуги - всего</vt:lpwstr>
  </property>
  <property fmtid="{D5CDD505-2E9C-101B-9397-08002B2CF9AE}" pid="165" name="T11?L9.x">
    <vt:lpwstr>Прочие непроизводственные услуги - по договорам на оказание услуги</vt:lpwstr>
  </property>
  <property fmtid="{D5CDD505-2E9C-101B-9397-08002B2CF9AE}" pid="166" name="T11?axis?R?ВРАС">
    <vt:lpwstr>Услуги непроизводственного характера - по видам услуг</vt:lpwstr>
  </property>
  <property fmtid="{D5CDD505-2E9C-101B-9397-08002B2CF9AE}" pid="167" name="T12?L1">
    <vt:lpwstr>Налог на землю</vt:lpwstr>
  </property>
  <property fmtid="{D5CDD505-2E9C-101B-9397-08002B2CF9AE}" pid="168" name="T12?L1.1">
    <vt:lpwstr>Площадь земли в собственности</vt:lpwstr>
  </property>
  <property fmtid="{D5CDD505-2E9C-101B-9397-08002B2CF9AE}" pid="169" name="T12?L2">
    <vt:lpwstr>Налог на землю</vt:lpwstr>
  </property>
  <property fmtid="{D5CDD505-2E9C-101B-9397-08002B2CF9AE}" pid="170" name="T12?L2.1">
    <vt:lpwstr>Кадастровая стоимость земель</vt:lpwstr>
  </property>
  <property fmtid="{D5CDD505-2E9C-101B-9397-08002B2CF9AE}" pid="171" name="T12?L2.1.x">
    <vt:lpwstr>Площадь арендованой земли - по договорам на аренду</vt:lpwstr>
  </property>
  <property fmtid="{D5CDD505-2E9C-101B-9397-08002B2CF9AE}" pid="172" name="T12?L2.x">
    <vt:lpwstr>Арендная плата - по договорам на аренду</vt:lpwstr>
  </property>
  <property fmtid="{D5CDD505-2E9C-101B-9397-08002B2CF9AE}" pid="173" name="T12?L3">
    <vt:lpwstr>Арендная плата - всего</vt:lpwstr>
  </property>
  <property fmtid="{D5CDD505-2E9C-101B-9397-08002B2CF9AE}" pid="174" name="T12?L3.1">
    <vt:lpwstr>Площадь арендованой земли - всего</vt:lpwstr>
  </property>
  <property fmtid="{D5CDD505-2E9C-101B-9397-08002B2CF9AE}" pid="175" name="T12?L3.1.x">
    <vt:lpwstr>Площадь арендованой земли - по договорам на аренду</vt:lpwstr>
  </property>
  <property fmtid="{D5CDD505-2E9C-101B-9397-08002B2CF9AE}" pid="176" name="T12?L3.x">
    <vt:lpwstr>Арендная плата - по договорам на аренду</vt:lpwstr>
  </property>
  <property fmtid="{D5CDD505-2E9C-101B-9397-08002B2CF9AE}" pid="177" name="T12?L4">
    <vt:lpwstr>Плата за землю - всего</vt:lpwstr>
  </property>
  <property fmtid="{D5CDD505-2E9C-101B-9397-08002B2CF9AE}" pid="178" name="T13?L1">
    <vt:lpwstr>Среднегодовая стоимость основных средств - всего</vt:lpwstr>
  </property>
  <property fmtid="{D5CDD505-2E9C-101B-9397-08002B2CF9AE}" pid="179" name="T13?L1.1">
    <vt:lpwstr>Выработка электроэнергии</vt:lpwstr>
  </property>
  <property fmtid="{D5CDD505-2E9C-101B-9397-08002B2CF9AE}" pid="180" name="T13?L1.2">
    <vt:lpwstr>Выработка теплоэнергии</vt:lpwstr>
  </property>
  <property fmtid="{D5CDD505-2E9C-101B-9397-08002B2CF9AE}" pid="181" name="T13?L2">
    <vt:lpwstr>Плата за забор воды для технологических нужд из водных объектов</vt:lpwstr>
  </property>
  <property fmtid="{D5CDD505-2E9C-101B-9397-08002B2CF9AE}" pid="182" name="T13?L2.1">
    <vt:lpwstr>Плата за забор воды для технологических нужд из поверхностных источников</vt:lpwstr>
  </property>
  <property fmtid="{D5CDD505-2E9C-101B-9397-08002B2CF9AE}" pid="183" name="T13?L2.1.1">
    <vt:lpwstr>Объем забора воды для технологических нужд из поверхностных источников - объем</vt:lpwstr>
  </property>
  <property fmtid="{D5CDD505-2E9C-101B-9397-08002B2CF9AE}" pid="184" name="T13?L2.1.2">
    <vt:lpwstr>Ставка за забор воды для технологических нужд из поверхностных источников - ставка</vt:lpwstr>
  </property>
  <property fmtid="{D5CDD505-2E9C-101B-9397-08002B2CF9AE}" pid="185" name="T13?L2.2">
    <vt:lpwstr>Плата за забор воды для технологических нужд из подземного горизонта</vt:lpwstr>
  </property>
  <property fmtid="{D5CDD505-2E9C-101B-9397-08002B2CF9AE}" pid="186" name="T13?L2.2.1">
    <vt:lpwstr>Объем забора воды для технологических нужд из подземного горизонта - объем</vt:lpwstr>
  </property>
  <property fmtid="{D5CDD505-2E9C-101B-9397-08002B2CF9AE}" pid="187" name="T13?L2.2.2">
    <vt:lpwstr>Ставка за забор воды для технологических нужд из подземного горизонта - ставка</vt:lpwstr>
  </property>
  <property fmtid="{D5CDD505-2E9C-101B-9397-08002B2CF9AE}" pid="188" name="T13?L3">
    <vt:lpwstr>Плата за сброс сточных вод</vt:lpwstr>
  </property>
  <property fmtid="{D5CDD505-2E9C-101B-9397-08002B2CF9AE}" pid="189" name="T13?L4">
    <vt:lpwstr>Всего водный налог</vt:lpwstr>
  </property>
  <property fmtid="{D5CDD505-2E9C-101B-9397-08002B2CF9AE}" pid="190" name="T13?item_ext?РОСТ">
    <vt:lpwstr>темп роста к предшествующему периоду</vt:lpwstr>
  </property>
  <property fmtid="{D5CDD505-2E9C-101B-9397-08002B2CF9AE}" pid="191" name="T14?L1">
    <vt:lpwstr>Прочие налоги - по видам налогов</vt:lpwstr>
  </property>
  <property fmtid="{D5CDD505-2E9C-101B-9397-08002B2CF9AE}" pid="192" name="T14?L1.1">
    <vt:lpwstr>Налогооблагаемая база по прочим налогам - по видам налогов</vt:lpwstr>
  </property>
  <property fmtid="{D5CDD505-2E9C-101B-9397-08002B2CF9AE}" pid="193" name="T14?L1.2">
    <vt:lpwstr>Ставка по прочим налогам - по видам налогов</vt:lpwstr>
  </property>
  <property fmtid="{D5CDD505-2E9C-101B-9397-08002B2CF9AE}" pid="194" name="T14?L2">
    <vt:lpwstr>Всего прочих налогов</vt:lpwstr>
  </property>
  <property fmtid="{D5CDD505-2E9C-101B-9397-08002B2CF9AE}" pid="195" name="T15?L1">
    <vt:lpwstr>Выбросы в атмосферу от стационарных источников</vt:lpwstr>
  </property>
  <property fmtid="{D5CDD505-2E9C-101B-9397-08002B2CF9AE}" pid="196" name="T15?L2">
    <vt:lpwstr>Выбросы в атмосферу от передвижных источников</vt:lpwstr>
  </property>
  <property fmtid="{D5CDD505-2E9C-101B-9397-08002B2CF9AE}" pid="197" name="T15?L3">
    <vt:lpwstr>Складирование и захоронение отходов</vt:lpwstr>
  </property>
  <property fmtid="{D5CDD505-2E9C-101B-9397-08002B2CF9AE}" pid="198" name="T15?L4">
    <vt:lpwstr>Выбросы в водоемы</vt:lpwstr>
  </property>
  <property fmtid="{D5CDD505-2E9C-101B-9397-08002B2CF9AE}" pid="199" name="T15?L5">
    <vt:lpwstr>Прочие экологические платежи</vt:lpwstr>
  </property>
  <property fmtid="{D5CDD505-2E9C-101B-9397-08002B2CF9AE}" pid="200" name="T15?L6">
    <vt:lpwstr>Экологические платежи - всего</vt:lpwstr>
  </property>
  <property fmtid="{D5CDD505-2E9C-101B-9397-08002B2CF9AE}" pid="201" name="T16?L1">
    <vt:lpwstr>Расходы на обучение - по учебным заведениям</vt:lpwstr>
  </property>
  <property fmtid="{D5CDD505-2E9C-101B-9397-08002B2CF9AE}" pid="202" name="T16?L1.1">
    <vt:lpwstr>Расходы на обучение  -всего</vt:lpwstr>
  </property>
  <property fmtid="{D5CDD505-2E9C-101B-9397-08002B2CF9AE}" pid="203" name="T16?L1.x">
    <vt:lpwstr>Расходы на обучение - по договорам на обучение</vt:lpwstr>
  </property>
  <property fmtid="{D5CDD505-2E9C-101B-9397-08002B2CF9AE}" pid="204" name="T16?L2">
    <vt:lpwstr>Итого расходов на обучение</vt:lpwstr>
  </property>
  <property fmtid="{D5CDD505-2E9C-101B-9397-08002B2CF9AE}" pid="205" name="T16?item_ext?ЧЕЛ">
    <vt:lpwstr>человек</vt:lpwstr>
  </property>
  <property fmtid="{D5CDD505-2E9C-101B-9397-08002B2CF9AE}" pid="206" name="T17.1?L1">
    <vt:lpwstr>Количество командированных</vt:lpwstr>
  </property>
  <property fmtid="{D5CDD505-2E9C-101B-9397-08002B2CF9AE}" pid="207" name="T17.1?L2">
    <vt:lpwstr>Количество человеко-дней</vt:lpwstr>
  </property>
  <property fmtid="{D5CDD505-2E9C-101B-9397-08002B2CF9AE}" pid="208" name="T17.1?L3">
    <vt:lpwstr>Оплата проезда к месту командировки</vt:lpwstr>
  </property>
  <property fmtid="{D5CDD505-2E9C-101B-9397-08002B2CF9AE}" pid="209" name="T17.1?L3.1">
    <vt:lpwstr>Стоимость проезда в одну сторону</vt:lpwstr>
  </property>
  <property fmtid="{D5CDD505-2E9C-101B-9397-08002B2CF9AE}" pid="210" name="T17.1?L4">
    <vt:lpwstr>Наем жилого помещения</vt:lpwstr>
  </property>
  <property fmtid="{D5CDD505-2E9C-101B-9397-08002B2CF9AE}" pid="211" name="T17.1?L4.1">
    <vt:lpwstr>Стоимость 1 суток найма жилого помещения</vt:lpwstr>
  </property>
  <property fmtid="{D5CDD505-2E9C-101B-9397-08002B2CF9AE}" pid="212" name="T17.1?L5">
    <vt:lpwstr>Суточные в пределах норм</vt:lpwstr>
  </property>
  <property fmtid="{D5CDD505-2E9C-101B-9397-08002B2CF9AE}" pid="213" name="T17.1?L5.1">
    <vt:lpwstr>Размер суточных</vt:lpwstr>
  </property>
  <property fmtid="{D5CDD505-2E9C-101B-9397-08002B2CF9AE}" pid="214" name="T17.1?L6">
    <vt:lpwstr>Оформление виз, паспортов и т.п.</vt:lpwstr>
  </property>
  <property fmtid="{D5CDD505-2E9C-101B-9397-08002B2CF9AE}" pid="215" name="T17.1?L7">
    <vt:lpwstr>Прочие расходы на командировки - по видам расходов</vt:lpwstr>
  </property>
  <property fmtid="{D5CDD505-2E9C-101B-9397-08002B2CF9AE}" pid="216" name="T17.1?L8">
    <vt:lpwstr>Расходы на командировки - всего</vt:lpwstr>
  </property>
  <property fmtid="{D5CDD505-2E9C-101B-9397-08002B2CF9AE}" pid="217" name="T17.1?item_ext?ВСЕГО">
    <vt:lpwstr>всего</vt:lpwstr>
  </property>
  <property fmtid="{D5CDD505-2E9C-101B-9397-08002B2CF9AE}" pid="218" name="T17?L1">
    <vt:lpwstr>Количество командированных</vt:lpwstr>
  </property>
  <property fmtid="{D5CDD505-2E9C-101B-9397-08002B2CF9AE}" pid="219" name="T17?L2">
    <vt:lpwstr>Количество человеко-дней в командировках</vt:lpwstr>
  </property>
  <property fmtid="{D5CDD505-2E9C-101B-9397-08002B2CF9AE}" pid="220" name="T17?L3">
    <vt:lpwstr>Оплата проезда к месту командировки</vt:lpwstr>
  </property>
  <property fmtid="{D5CDD505-2E9C-101B-9397-08002B2CF9AE}" pid="221" name="T17?L4">
    <vt:lpwstr>Наем жилого помещения для командированных</vt:lpwstr>
  </property>
  <property fmtid="{D5CDD505-2E9C-101B-9397-08002B2CF9AE}" pid="222" name="T17?L5">
    <vt:lpwstr>Суточные в пределах норм</vt:lpwstr>
  </property>
  <property fmtid="{D5CDD505-2E9C-101B-9397-08002B2CF9AE}" pid="223" name="T17?L6">
    <vt:lpwstr>Оформление виз, паспортов и т.п.</vt:lpwstr>
  </property>
  <property fmtid="{D5CDD505-2E9C-101B-9397-08002B2CF9AE}" pid="224" name="T17?L7">
    <vt:lpwstr>Прочие расходы на командировки - по видам расходов</vt:lpwstr>
  </property>
  <property fmtid="{D5CDD505-2E9C-101B-9397-08002B2CF9AE}" pid="225" name="T17?L8">
    <vt:lpwstr>Расходы на командировки - всего</vt:lpwstr>
  </property>
  <property fmtid="{D5CDD505-2E9C-101B-9397-08002B2CF9AE}" pid="226" name="T18?L1">
    <vt:lpwstr>Расходы на страхование - по видам расходов</vt:lpwstr>
  </property>
  <property fmtid="{D5CDD505-2E9C-101B-9397-08002B2CF9AE}" pid="227" name="T18?L1.1">
    <vt:lpwstr>Расходы на страхование - всего</vt:lpwstr>
  </property>
  <property fmtid="{D5CDD505-2E9C-101B-9397-08002B2CF9AE}" pid="228" name="T18?L1.x">
    <vt:lpwstr>Страхование имущества - по договорам страхования</vt:lpwstr>
  </property>
  <property fmtid="{D5CDD505-2E9C-101B-9397-08002B2CF9AE}" pid="229" name="T18?L2">
    <vt:lpwstr>Страхование ответственности опасных производственных объектов - всего</vt:lpwstr>
  </property>
  <property fmtid="{D5CDD505-2E9C-101B-9397-08002B2CF9AE}" pid="230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31" name="T18?L3">
    <vt:lpwstr>Страхование ответственности гидротехнических сооружений - всего</vt:lpwstr>
  </property>
  <property fmtid="{D5CDD505-2E9C-101B-9397-08002B2CF9AE}" pid="232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33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34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35" name="T18?L5">
    <vt:lpwstr>Страхование работников от несчастных случаев - всего</vt:lpwstr>
  </property>
  <property fmtid="{D5CDD505-2E9C-101B-9397-08002B2CF9AE}" pid="236" name="T18?L5.x">
    <vt:lpwstr>Страхование работников от несчастных случаев - по договорам страхования</vt:lpwstr>
  </property>
  <property fmtid="{D5CDD505-2E9C-101B-9397-08002B2CF9AE}" pid="237" name="T18?L6">
    <vt:lpwstr>Прочие страховые платежи - всего</vt:lpwstr>
  </property>
  <property fmtid="{D5CDD505-2E9C-101B-9397-08002B2CF9AE}" pid="238" name="T18?L6.x">
    <vt:lpwstr>Прочие страховые платежи - по договорам страхования</vt:lpwstr>
  </property>
  <property fmtid="{D5CDD505-2E9C-101B-9397-08002B2CF9AE}" pid="239" name="T18?L7">
    <vt:lpwstr>Всего страховых платежей</vt:lpwstr>
  </property>
  <property fmtid="{D5CDD505-2E9C-101B-9397-08002B2CF9AE}" pid="240" name="T19?Data">
    <vt:lpwstr>Расходы на НИОКР</vt:lpwstr>
  </property>
  <property fmtid="{D5CDD505-2E9C-101B-9397-08002B2CF9AE}" pid="241" name="T19?L1">
    <vt:lpwstr>Расходы на НИОКР - по видам расходов</vt:lpwstr>
  </property>
  <property fmtid="{D5CDD505-2E9C-101B-9397-08002B2CF9AE}" pid="242" name="T19?L1.1">
    <vt:lpwstr>Расходы на НИОКР - всего</vt:lpwstr>
  </property>
  <property fmtid="{D5CDD505-2E9C-101B-9397-08002B2CF9AE}" pid="243" name="T19?L1.x">
    <vt:lpwstr>Расходы на НИОКР - по договорам на работы</vt:lpwstr>
  </property>
  <property fmtid="{D5CDD505-2E9C-101B-9397-08002B2CF9AE}" pid="244" name="T19?L2">
    <vt:lpwstr>Расходы на НИОКР - всего</vt:lpwstr>
  </property>
  <property fmtid="{D5CDD505-2E9C-101B-9397-08002B2CF9AE}" pid="245" name="T1?L1">
    <vt:lpwstr>Установленная мощность на начало регулируемого периода</vt:lpwstr>
  </property>
  <property fmtid="{D5CDD505-2E9C-101B-9397-08002B2CF9AE}" pid="246" name="T1?L1.1.1">
    <vt:lpwstr>Средневзвешенный тариф</vt:lpwstr>
  </property>
  <property fmtid="{D5CDD505-2E9C-101B-9397-08002B2CF9AE}" pid="247" name="T1?L1.1.1.1">
    <vt:lpwstr>Средневзвешенный тариф для населения</vt:lpwstr>
  </property>
  <property fmtid="{D5CDD505-2E9C-101B-9397-08002B2CF9AE}" pid="248" name="T1?L1.1.2">
    <vt:lpwstr>Товарная продукция </vt:lpwstr>
  </property>
  <property fmtid="{D5CDD505-2E9C-101B-9397-08002B2CF9AE}" pid="249" name="T1?L1.1.2.1">
    <vt:lpwstr>Товарная продукция топливо</vt:lpwstr>
  </property>
  <property fmtid="{D5CDD505-2E9C-101B-9397-08002B2CF9AE}" pid="250" name="T1?L1.1.2.1.1">
    <vt:lpwstr>Товарная продукция топливо: Вид</vt:lpwstr>
  </property>
  <property fmtid="{D5CDD505-2E9C-101B-9397-08002B2CF9AE}" pid="251" name="T1?L1.1.2.1.2">
    <vt:lpwstr>Товарная продукция топливо: Цена</vt:lpwstr>
  </property>
  <property fmtid="{D5CDD505-2E9C-101B-9397-08002B2CF9AE}" pid="252" name="T1?L1.1.2.1.3">
    <vt:lpwstr>Товарная продукция топливо: Объем </vt:lpwstr>
  </property>
  <property fmtid="{D5CDD505-2E9C-101B-9397-08002B2CF9AE}" pid="253" name="T1?L1.1.2.2">
    <vt:lpwstr>Товарная продукция амортизация</vt:lpwstr>
  </property>
  <property fmtid="{D5CDD505-2E9C-101B-9397-08002B2CF9AE}" pid="254" name="T1?L1.1.2.3">
    <vt:lpwstr>Товарная продукция  ФОТ и отчисления на социальные нужды</vt:lpwstr>
  </property>
  <property fmtid="{D5CDD505-2E9C-101B-9397-08002B2CF9AE}" pid="255" name="T1?L1.1.2.4">
    <vt:lpwstr>Товарная продукция прочие затраты</vt:lpwstr>
  </property>
  <property fmtid="{D5CDD505-2E9C-101B-9397-08002B2CF9AE}" pid="256" name="T1?L1.1.2.4.1">
    <vt:lpwstr>Товарная продукция прочие затраты: допдоходы</vt:lpwstr>
  </property>
  <property fmtid="{D5CDD505-2E9C-101B-9397-08002B2CF9AE}" pid="257" name="T1?L1.1.2.4.2">
    <vt:lpwstr>Товарная продукция прочие затраты: выпадающие доходы</vt:lpwstr>
  </property>
  <property fmtid="{D5CDD505-2E9C-101B-9397-08002B2CF9AE}" pid="258" name="T1?L1.1.2.5">
    <vt:lpwstr>Товарная продукция: Прибыль</vt:lpwstr>
  </property>
  <property fmtid="{D5CDD505-2E9C-101B-9397-08002B2CF9AE}" pid="259" name="T1?L1.1.2.6">
    <vt:lpwstr>Товарная продукция: Инвестиции</vt:lpwstr>
  </property>
  <property fmtid="{D5CDD505-2E9C-101B-9397-08002B2CF9AE}" pid="260" name="T1?L1.1.2.7">
    <vt:lpwstr>Товарная продукция: Полезный отпуск т/э</vt:lpwstr>
  </property>
  <property fmtid="{D5CDD505-2E9C-101B-9397-08002B2CF9AE}" pid="261" name="T1?L1.1.2.7.1">
    <vt:lpwstr>Товарная продукция: Полезный отпуск т/э для населения</vt:lpwstr>
  </property>
  <property fmtid="{D5CDD505-2E9C-101B-9397-08002B2CF9AE}" pid="262" name="T1?L2">
    <vt:lpwstr>Ввод мощности в регулируемом периоде</vt:lpwstr>
  </property>
  <property fmtid="{D5CDD505-2E9C-101B-9397-08002B2CF9AE}" pid="263" name="T1?L3">
    <vt:lpwstr>Вывод мощности в регулируемом периоде</vt:lpwstr>
  </property>
  <property fmtid="{D5CDD505-2E9C-101B-9397-08002B2CF9AE}" pid="264" name="T1?L4">
    <vt:lpwstr>Установленная мощность на конец регулируемого периода</vt:lpwstr>
  </property>
  <property fmtid="{D5CDD505-2E9C-101B-9397-08002B2CF9AE}" pid="265" name="T1?L5">
    <vt:lpwstr>Средняя установленная мощность в регулируемом периоде</vt:lpwstr>
  </property>
  <property fmtid="{D5CDD505-2E9C-101B-9397-08002B2CF9AE}" pid="266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267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268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269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270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271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272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273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274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275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276" name="T1?L9">
    <vt:lpwstr>Рабочая мощность</vt:lpwstr>
  </property>
  <property fmtid="{D5CDD505-2E9C-101B-9397-08002B2CF9AE}" pid="277" name="T1?M1">
    <vt:lpwstr>Номер решения (для населения)</vt:lpwstr>
  </property>
  <property fmtid="{D5CDD505-2E9C-101B-9397-08002B2CF9AE}" pid="278" name="T1?M2">
    <vt:lpwstr>Номер решения (для населения)</vt:lpwstr>
  </property>
  <property fmtid="{D5CDD505-2E9C-101B-9397-08002B2CF9AE}" pid="279" name="T2.1?L1">
    <vt:lpwstr>Выработка электроэнергии - всего</vt:lpwstr>
  </property>
  <property fmtid="{D5CDD505-2E9C-101B-9397-08002B2CF9AE}" pid="280" name="T2.1?L10">
    <vt:lpwstr>Нормативный уд. расход усл.топлива на пр-во э/э</vt:lpwstr>
  </property>
  <property fmtid="{D5CDD505-2E9C-101B-9397-08002B2CF9AE}" pid="281" name="T2.1?L11">
    <vt:lpwstr>Расход усл. топлива на пр-во э/э</vt:lpwstr>
  </property>
  <property fmtid="{D5CDD505-2E9C-101B-9397-08002B2CF9AE}" pid="282" name="T2.1?L12">
    <vt:lpwstr>Выработка теплоэнергии</vt:lpwstr>
  </property>
  <property fmtid="{D5CDD505-2E9C-101B-9397-08002B2CF9AE}" pid="283" name="T2.1?L13">
    <vt:lpwstr>Нормативный уд. расход усл.топлива на пр-во т/э</vt:lpwstr>
  </property>
  <property fmtid="{D5CDD505-2E9C-101B-9397-08002B2CF9AE}" pid="284" name="T2.1?L14">
    <vt:lpwstr>Итого расход усл. топлива на пр-во т/э</vt:lpwstr>
  </property>
  <property fmtid="{D5CDD505-2E9C-101B-9397-08002B2CF9AE}" pid="285" name="T2.1?L15">
    <vt:lpwstr>Расход т.у.т. - всего</vt:lpwstr>
  </property>
  <property fmtid="{D5CDD505-2E9C-101B-9397-08002B2CF9AE}" pid="286" name="T2.1?L16">
    <vt:lpwstr>Удельный вес расхода топлива на э/э (п.3 / п.7)</vt:lpwstr>
  </property>
  <property fmtid="{D5CDD505-2E9C-101B-9397-08002B2CF9AE}" pid="287" name="T2.1?L17">
    <vt:lpwstr>Расход условного топлива</vt:lpwstr>
  </property>
  <property fmtid="{D5CDD505-2E9C-101B-9397-08002B2CF9AE}" pid="288" name="T2.1?L17.1">
    <vt:lpwstr>Расход условного топлива, на производство э/э</vt:lpwstr>
  </property>
  <property fmtid="{D5CDD505-2E9C-101B-9397-08002B2CF9AE}" pid="289" name="T2.1?L17.x">
    <vt:lpwstr>Расход условного топлива - по видам топлива</vt:lpwstr>
  </property>
  <property fmtid="{D5CDD505-2E9C-101B-9397-08002B2CF9AE}" pid="290" name="T2.1?L18">
    <vt:lpwstr>Доля топлива</vt:lpwstr>
  </property>
  <property fmtid="{D5CDD505-2E9C-101B-9397-08002B2CF9AE}" pid="291" name="T2.1?L18.x">
    <vt:lpwstr>Доля топлива - по видам топлива</vt:lpwstr>
  </property>
  <property fmtid="{D5CDD505-2E9C-101B-9397-08002B2CF9AE}" pid="292" name="T2.1?L19">
    <vt:lpwstr>Переводной коэффициент</vt:lpwstr>
  </property>
  <property fmtid="{D5CDD505-2E9C-101B-9397-08002B2CF9AE}" pid="293" name="T2.1?L19.x">
    <vt:lpwstr>Переводной коэффициент - по видам топлива</vt:lpwstr>
  </property>
  <property fmtid="{D5CDD505-2E9C-101B-9397-08002B2CF9AE}" pid="294" name="T2.1?L2">
    <vt:lpwstr>Расход электроэнергии на собственные нужды</vt:lpwstr>
  </property>
  <property fmtid="{D5CDD505-2E9C-101B-9397-08002B2CF9AE}" pid="295" name="T2.1?L2.1">
    <vt:lpwstr>Расход электроэнергии на собственные нужды - на производство электроэнергии</vt:lpwstr>
  </property>
  <property fmtid="{D5CDD505-2E9C-101B-9397-08002B2CF9AE}" pid="29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297" name="T2.1?L2.2">
    <vt:lpwstr>Расход электроэнергии на собственные нужды - на производство теплоэнергии</vt:lpwstr>
  </property>
  <property fmtid="{D5CDD505-2E9C-101B-9397-08002B2CF9AE}" pid="29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299" name="T2.1?L20">
    <vt:lpwstr>Расход натурального топлива</vt:lpwstr>
  </property>
  <property fmtid="{D5CDD505-2E9C-101B-9397-08002B2CF9AE}" pid="300" name="T2.1?L20.x">
    <vt:lpwstr>Расход натурального топлива - по видам топлива</vt:lpwstr>
  </property>
  <property fmtid="{D5CDD505-2E9C-101B-9397-08002B2CF9AE}" pid="301" name="T2.1?L21">
    <vt:lpwstr>Цена натурального топлива</vt:lpwstr>
  </property>
  <property fmtid="{D5CDD505-2E9C-101B-9397-08002B2CF9AE}" pid="302" name="T2.1?L21.x">
    <vt:lpwstr>Цена натурального топлива - по видам топлива</vt:lpwstr>
  </property>
  <property fmtid="{D5CDD505-2E9C-101B-9397-08002B2CF9AE}" pid="303" name="T2.1?L22">
    <vt:lpwstr>Стоимость натурального топлива</vt:lpwstr>
  </property>
  <property fmtid="{D5CDD505-2E9C-101B-9397-08002B2CF9AE}" pid="304" name="T2.1?L22.1">
    <vt:lpwstr>Стоимость натурального топлива на производство э/э</vt:lpwstr>
  </property>
  <property fmtid="{D5CDD505-2E9C-101B-9397-08002B2CF9AE}" pid="305" name="T2.1?L22.x">
    <vt:lpwstr>Стоимость натурального топлива - по видам топлива</vt:lpwstr>
  </property>
  <property fmtid="{D5CDD505-2E9C-101B-9397-08002B2CF9AE}" pid="306" name="T2.1?L23">
    <vt:lpwstr>Тариф ж/д перевозки</vt:lpwstr>
  </property>
  <property fmtid="{D5CDD505-2E9C-101B-9397-08002B2CF9AE}" pid="307" name="T2.1?L23.x">
    <vt:lpwstr>Тариф ж/д перевозки - по видам топлива</vt:lpwstr>
  </property>
  <property fmtid="{D5CDD505-2E9C-101B-9397-08002B2CF9AE}" pid="308" name="T2.1?L24">
    <vt:lpwstr>Стоимость ж/д перевозки / тариф ГРО, ПССУ</vt:lpwstr>
  </property>
  <property fmtid="{D5CDD505-2E9C-101B-9397-08002B2CF9AE}" pid="309" name="T2.1?L24.1">
    <vt:lpwstr>Стоимость ж/д перевозки / тариф ГРО, ПССУ на производство э/э</vt:lpwstr>
  </property>
  <property fmtid="{D5CDD505-2E9C-101B-9397-08002B2CF9AE}" pid="310" name="T2.1?L24.x">
    <vt:lpwstr>Стоимость ж/д перевозки / тариф ГРО, ПССУ - по видам топлива</vt:lpwstr>
  </property>
  <property fmtid="{D5CDD505-2E9C-101B-9397-08002B2CF9AE}" pid="311" name="T2.1?L25">
    <vt:lpwstr>Стоимость натурального топлива с учетом перевозки</vt:lpwstr>
  </property>
  <property fmtid="{D5CDD505-2E9C-101B-9397-08002B2CF9AE}" pid="312" name="T2.1?L25.1">
    <vt:lpwstr>Стоимость натурального топлива с учетом перевозки на производство э/э</vt:lpwstr>
  </property>
  <property fmtid="{D5CDD505-2E9C-101B-9397-08002B2CF9AE}" pid="313" name="T2.1?L25.x">
    <vt:lpwstr>Стоимость натурального топлива с учетом перевозки - по видам топлива</vt:lpwstr>
  </property>
  <property fmtid="{D5CDD505-2E9C-101B-9397-08002B2CF9AE}" pid="314" name="T2.1?L26">
    <vt:lpwstr>Цена условного топлива с учетом перевозки</vt:lpwstr>
  </property>
  <property fmtid="{D5CDD505-2E9C-101B-9397-08002B2CF9AE}" pid="315" name="T2.1?L26.1">
    <vt:lpwstr>Цена условного топлива с учетом перевозки на производство э/э</vt:lpwstr>
  </property>
  <property fmtid="{D5CDD505-2E9C-101B-9397-08002B2CF9AE}" pid="316" name="T2.1?L26.x">
    <vt:lpwstr>Цена условного топлива с учетом перевозки - по видам топлива</vt:lpwstr>
  </property>
  <property fmtid="{D5CDD505-2E9C-101B-9397-08002B2CF9AE}" pid="317" name="T2.1?L27">
    <vt:lpwstr>Цена натурального топлива с учетом перевозки</vt:lpwstr>
  </property>
  <property fmtid="{D5CDD505-2E9C-101B-9397-08002B2CF9AE}" pid="318" name="T2.1?L27.x">
    <vt:lpwstr>Цена натурального топлива с учетом перевозки - по видам топлива</vt:lpwstr>
  </property>
  <property fmtid="{D5CDD505-2E9C-101B-9397-08002B2CF9AE}" pid="319" name="T2.1?L28">
    <vt:lpwstr>Топливная составляющая тарифа</vt:lpwstr>
  </property>
  <property fmtid="{D5CDD505-2E9C-101B-9397-08002B2CF9AE}" pid="320" name="T2.1?L3">
    <vt:lpwstr>Отпуск электроэнергии с шин</vt:lpwstr>
  </property>
  <property fmtid="{D5CDD505-2E9C-101B-9397-08002B2CF9AE}" pid="321" name="T2.1?L4">
    <vt:lpwstr>Расход электроэнергии на потери в трансформаторах</vt:lpwstr>
  </property>
  <property fmtid="{D5CDD505-2E9C-101B-9397-08002B2CF9AE}" pid="322" name="T2.1?L4.1">
    <vt:lpwstr>Расход электроэнергии на потери в трансформаторах, в % к отпуску с шин</vt:lpwstr>
  </property>
  <property fmtid="{D5CDD505-2E9C-101B-9397-08002B2CF9AE}" pid="323" name="T2.1?L5">
    <vt:lpwstr>Отпуск электроэнергии в сеть РАО "ЕЭС России"</vt:lpwstr>
  </property>
  <property fmtid="{D5CDD505-2E9C-101B-9397-08002B2CF9AE}" pid="324" name="T2.1?L6">
    <vt:lpwstr>Выработка теплоэнергии</vt:lpwstr>
  </property>
  <property fmtid="{D5CDD505-2E9C-101B-9397-08002B2CF9AE}" pid="325" name="T2.1?L7">
    <vt:lpwstr>Отпуск теплоэнергии на собственные нужды</vt:lpwstr>
  </property>
  <property fmtid="{D5CDD505-2E9C-101B-9397-08002B2CF9AE}" pid="326" name="T2.1?L7.1">
    <vt:lpwstr>Отпуск теплоэнергии на собственные нужды, в % к отпуску с коллекторов</vt:lpwstr>
  </property>
  <property fmtid="{D5CDD505-2E9C-101B-9397-08002B2CF9AE}" pid="327" name="T2.1?L8">
    <vt:lpwstr>Отпуск теплоэнергии с коллекторов</vt:lpwstr>
  </property>
  <property fmtid="{D5CDD505-2E9C-101B-9397-08002B2CF9AE}" pid="328" name="T2.1?L9">
    <vt:lpwstr>Отпуск э/э с шин ТЭС</vt:lpwstr>
  </property>
  <property fmtid="{D5CDD505-2E9C-101B-9397-08002B2CF9AE}" pid="329" name="T2.1?item_ext?ГАЗ">
    <vt:lpwstr>газ</vt:lpwstr>
  </property>
  <property fmtid="{D5CDD505-2E9C-101B-9397-08002B2CF9AE}" pid="330" name="T2.1?item_ext?РОСТ">
    <vt:lpwstr>темп роста к предыдущему периоду</vt:lpwstr>
  </property>
  <property fmtid="{D5CDD505-2E9C-101B-9397-08002B2CF9AE}" pid="331" name="T2.2?L1">
    <vt:lpwstr>Выработка электроэнергии - всего</vt:lpwstr>
  </property>
  <property fmtid="{D5CDD505-2E9C-101B-9397-08002B2CF9AE}" pid="332" name="T2.2?L10">
    <vt:lpwstr>Нормативный уд. расход усл.топлива на пр-во э/э</vt:lpwstr>
  </property>
  <property fmtid="{D5CDD505-2E9C-101B-9397-08002B2CF9AE}" pid="333" name="T2.2?L11">
    <vt:lpwstr>Расход усл. топлива на пр-во э/э</vt:lpwstr>
  </property>
  <property fmtid="{D5CDD505-2E9C-101B-9397-08002B2CF9AE}" pid="334" name="T2.2?L12">
    <vt:lpwstr>Выработка теплоэнергии</vt:lpwstr>
  </property>
  <property fmtid="{D5CDD505-2E9C-101B-9397-08002B2CF9AE}" pid="335" name="T2.2?L13">
    <vt:lpwstr>Нормативный уд. расход усл.топлива на пр-во т/э</vt:lpwstr>
  </property>
  <property fmtid="{D5CDD505-2E9C-101B-9397-08002B2CF9AE}" pid="336" name="T2.2?L14">
    <vt:lpwstr>Итого расход усл. топлива на пр-во т/э</vt:lpwstr>
  </property>
  <property fmtid="{D5CDD505-2E9C-101B-9397-08002B2CF9AE}" pid="337" name="T2.2?L15">
    <vt:lpwstr>Расход т.у.т. - всего</vt:lpwstr>
  </property>
  <property fmtid="{D5CDD505-2E9C-101B-9397-08002B2CF9AE}" pid="338" name="T2.2?L16">
    <vt:lpwstr>Удельный вес расхода топлива на э/э (п.3 / п.7)</vt:lpwstr>
  </property>
  <property fmtid="{D5CDD505-2E9C-101B-9397-08002B2CF9AE}" pid="339" name="T2.2?L17">
    <vt:lpwstr>Расход условного топлива</vt:lpwstr>
  </property>
  <property fmtid="{D5CDD505-2E9C-101B-9397-08002B2CF9AE}" pid="340" name="T2.2?L17.1">
    <vt:lpwstr>Расход условного топлива, на производство э/э</vt:lpwstr>
  </property>
  <property fmtid="{D5CDD505-2E9C-101B-9397-08002B2CF9AE}" pid="341" name="T2.2?L17.x">
    <vt:lpwstr>Расход условного топлива - по видам топлива</vt:lpwstr>
  </property>
  <property fmtid="{D5CDD505-2E9C-101B-9397-08002B2CF9AE}" pid="342" name="T2.2?L18">
    <vt:lpwstr>Доля топлива</vt:lpwstr>
  </property>
  <property fmtid="{D5CDD505-2E9C-101B-9397-08002B2CF9AE}" pid="343" name="T2.2?L18.x">
    <vt:lpwstr>Доля топлива - по видам топлива</vt:lpwstr>
  </property>
  <property fmtid="{D5CDD505-2E9C-101B-9397-08002B2CF9AE}" pid="344" name="T2.2?L19">
    <vt:lpwstr>Переводной коэффициент</vt:lpwstr>
  </property>
  <property fmtid="{D5CDD505-2E9C-101B-9397-08002B2CF9AE}" pid="345" name="T2.2?L19.x">
    <vt:lpwstr>Переводной коэффициент - по видам топлива</vt:lpwstr>
  </property>
  <property fmtid="{D5CDD505-2E9C-101B-9397-08002B2CF9AE}" pid="346" name="T2.2?L2">
    <vt:lpwstr>Расход электроэнергии на собственные нужды</vt:lpwstr>
  </property>
  <property fmtid="{D5CDD505-2E9C-101B-9397-08002B2CF9AE}" pid="347" name="T2.2?L2.1">
    <vt:lpwstr>Расход электроэнергии на собственные нужды - на производство электроэнергии</vt:lpwstr>
  </property>
  <property fmtid="{D5CDD505-2E9C-101B-9397-08002B2CF9AE}" pid="348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349" name="T2.2?L2.2">
    <vt:lpwstr>Расход электроэнергии на собственные нужды - на производство теплоэнергии</vt:lpwstr>
  </property>
  <property fmtid="{D5CDD505-2E9C-101B-9397-08002B2CF9AE}" pid="350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351" name="T2.2?L20">
    <vt:lpwstr>Расход натурального топлива</vt:lpwstr>
  </property>
  <property fmtid="{D5CDD505-2E9C-101B-9397-08002B2CF9AE}" pid="352" name="T2.2?L20.x">
    <vt:lpwstr>Расход натурального топлива - по видам топлива</vt:lpwstr>
  </property>
  <property fmtid="{D5CDD505-2E9C-101B-9397-08002B2CF9AE}" pid="353" name="T2.2?L21">
    <vt:lpwstr>Цена натурального топлива</vt:lpwstr>
  </property>
  <property fmtid="{D5CDD505-2E9C-101B-9397-08002B2CF9AE}" pid="354" name="T2.2?L21.x">
    <vt:lpwstr>Цена натурального топлива - по видам топлива</vt:lpwstr>
  </property>
  <property fmtid="{D5CDD505-2E9C-101B-9397-08002B2CF9AE}" pid="355" name="T2.2?L22">
    <vt:lpwstr>Стоимость натурального топлива</vt:lpwstr>
  </property>
  <property fmtid="{D5CDD505-2E9C-101B-9397-08002B2CF9AE}" pid="356" name="T2.2?L22.1">
    <vt:lpwstr>Стоимость натурального топлива на производство э/э</vt:lpwstr>
  </property>
  <property fmtid="{D5CDD505-2E9C-101B-9397-08002B2CF9AE}" pid="357" name="T2.2?L22.x">
    <vt:lpwstr>Стоимость натурального топлива - по видам топлива</vt:lpwstr>
  </property>
  <property fmtid="{D5CDD505-2E9C-101B-9397-08002B2CF9AE}" pid="358" name="T2.2?L23">
    <vt:lpwstr>Тариф ж/д перевозки</vt:lpwstr>
  </property>
  <property fmtid="{D5CDD505-2E9C-101B-9397-08002B2CF9AE}" pid="359" name="T2.2?L23.x">
    <vt:lpwstr>Тариф ж/д перевозки - по видам топлива</vt:lpwstr>
  </property>
  <property fmtid="{D5CDD505-2E9C-101B-9397-08002B2CF9AE}" pid="360" name="T2.2?L24">
    <vt:lpwstr>Стоимость ж/д перевозки / тариф ГРО, ПССУ</vt:lpwstr>
  </property>
  <property fmtid="{D5CDD505-2E9C-101B-9397-08002B2CF9AE}" pid="361" name="T2.2?L24.1">
    <vt:lpwstr>Стоимость ж/д перевозки / тариф ГРО, ПССУ на производство э/э</vt:lpwstr>
  </property>
  <property fmtid="{D5CDD505-2E9C-101B-9397-08002B2CF9AE}" pid="362" name="T2.2?L24.x">
    <vt:lpwstr>Стоимость ж/д перевозки / тариф ГРО, ПССУ - по видам топлива</vt:lpwstr>
  </property>
  <property fmtid="{D5CDD505-2E9C-101B-9397-08002B2CF9AE}" pid="363" name="T2.2?L25">
    <vt:lpwstr>Стоимость натурального топлива с учетом перевозки</vt:lpwstr>
  </property>
  <property fmtid="{D5CDD505-2E9C-101B-9397-08002B2CF9AE}" pid="364" name="T2.2?L25.1">
    <vt:lpwstr>Стоимость натурального топлива с учетом перевозки на производство э/э</vt:lpwstr>
  </property>
  <property fmtid="{D5CDD505-2E9C-101B-9397-08002B2CF9AE}" pid="365" name="T2.2?L25.x">
    <vt:lpwstr>Стоимость натурального топлива с учетом перевозки - по видам топлива</vt:lpwstr>
  </property>
  <property fmtid="{D5CDD505-2E9C-101B-9397-08002B2CF9AE}" pid="366" name="T2.2?L26">
    <vt:lpwstr>Цена условного топлива с учетом перевозки</vt:lpwstr>
  </property>
  <property fmtid="{D5CDD505-2E9C-101B-9397-08002B2CF9AE}" pid="367" name="T2.2?L26.1">
    <vt:lpwstr>Цена условного топлива с учетом перевозки на производство э/э</vt:lpwstr>
  </property>
  <property fmtid="{D5CDD505-2E9C-101B-9397-08002B2CF9AE}" pid="368" name="T2.2?L26.x">
    <vt:lpwstr>Цена условного топлива с учетом перевозки - по видам топлива</vt:lpwstr>
  </property>
  <property fmtid="{D5CDD505-2E9C-101B-9397-08002B2CF9AE}" pid="369" name="T2.2?L27">
    <vt:lpwstr>Цена натурального топлива с учетом перевозки</vt:lpwstr>
  </property>
  <property fmtid="{D5CDD505-2E9C-101B-9397-08002B2CF9AE}" pid="370" name="T2.2?L27.x">
    <vt:lpwstr>Цена натурального топлива с учетом перевозки - по видам топлива</vt:lpwstr>
  </property>
  <property fmtid="{D5CDD505-2E9C-101B-9397-08002B2CF9AE}" pid="371" name="T2.2?L28">
    <vt:lpwstr>Топливная составляющая тарифа</vt:lpwstr>
  </property>
  <property fmtid="{D5CDD505-2E9C-101B-9397-08002B2CF9AE}" pid="372" name="T2.2?L3">
    <vt:lpwstr>Отпуск электроэнергии с шин</vt:lpwstr>
  </property>
  <property fmtid="{D5CDD505-2E9C-101B-9397-08002B2CF9AE}" pid="373" name="T2.2?L4">
    <vt:lpwstr>Расход электроэнергии на потери в трансформаторах</vt:lpwstr>
  </property>
  <property fmtid="{D5CDD505-2E9C-101B-9397-08002B2CF9AE}" pid="374" name="T2.2?L4.1">
    <vt:lpwstr>Расход электроэнергии на потери в трансформаторах, в % к отпуску с шин</vt:lpwstr>
  </property>
  <property fmtid="{D5CDD505-2E9C-101B-9397-08002B2CF9AE}" pid="375" name="T2.2?L5">
    <vt:lpwstr>Отпуск электроэнергии в сеть РАО "ЕЭС России"</vt:lpwstr>
  </property>
  <property fmtid="{D5CDD505-2E9C-101B-9397-08002B2CF9AE}" pid="376" name="T2.2?L6">
    <vt:lpwstr>Выработка теплоэнергии</vt:lpwstr>
  </property>
  <property fmtid="{D5CDD505-2E9C-101B-9397-08002B2CF9AE}" pid="377" name="T2.2?L7">
    <vt:lpwstr>Отпуск теплоэнергии на собственные нужды</vt:lpwstr>
  </property>
  <property fmtid="{D5CDD505-2E9C-101B-9397-08002B2CF9AE}" pid="378" name="T2.2?L7.1">
    <vt:lpwstr>Отпуск теплоэнергии на собственные нужды, в % к отпуску с коллекторов</vt:lpwstr>
  </property>
  <property fmtid="{D5CDD505-2E9C-101B-9397-08002B2CF9AE}" pid="379" name="T2.2?L8">
    <vt:lpwstr>Отпуск теплоэнергии с коллекторов</vt:lpwstr>
  </property>
  <property fmtid="{D5CDD505-2E9C-101B-9397-08002B2CF9AE}" pid="380" name="T2.2?L9">
    <vt:lpwstr>Отпуск э/э с шин ТЭС</vt:lpwstr>
  </property>
  <property fmtid="{D5CDD505-2E9C-101B-9397-08002B2CF9AE}" pid="381" name="T2.2?item_ext?ГАЗ">
    <vt:lpwstr>газ</vt:lpwstr>
  </property>
  <property fmtid="{D5CDD505-2E9C-101B-9397-08002B2CF9AE}" pid="382" name="T20?L1">
    <vt:lpwstr>Затраты по аренде оборудования - всего</vt:lpwstr>
  </property>
  <property fmtid="{D5CDD505-2E9C-101B-9397-08002B2CF9AE}" pid="383" name="T20?L1.1">
    <vt:lpwstr>Затраты на аренду оборудования</vt:lpwstr>
  </property>
  <property fmtid="{D5CDD505-2E9C-101B-9397-08002B2CF9AE}" pid="384" name="T20?L1.2">
    <vt:lpwstr>Стоимость аренды оборудования</vt:lpwstr>
  </property>
  <property fmtid="{D5CDD505-2E9C-101B-9397-08002B2CF9AE}" pid="385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86" name="T20?L1.x">
    <vt:lpwstr>Затраты по аренде оборудования</vt:lpwstr>
  </property>
  <property fmtid="{D5CDD505-2E9C-101B-9397-08002B2CF9AE}" pid="387" name="T20?L2">
    <vt:lpwstr>Затраты по аренде помещений - всего</vt:lpwstr>
  </property>
  <property fmtid="{D5CDD505-2E9C-101B-9397-08002B2CF9AE}" pid="388" name="T20?L2.1">
    <vt:lpwstr>Затраты на аренду помещений</vt:lpwstr>
  </property>
  <property fmtid="{D5CDD505-2E9C-101B-9397-08002B2CF9AE}" pid="389" name="T20?L2.2">
    <vt:lpwstr>Стоимость аренды помещений</vt:lpwstr>
  </property>
  <property fmtid="{D5CDD505-2E9C-101B-9397-08002B2CF9AE}" pid="390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91" name="T20?L2.x">
    <vt:lpwstr>Затраты по аренде помещений</vt:lpwstr>
  </property>
  <property fmtid="{D5CDD505-2E9C-101B-9397-08002B2CF9AE}" pid="392" name="T20?L3">
    <vt:lpwstr>Арендные платежи - всего</vt:lpwstr>
  </property>
  <property fmtid="{D5CDD505-2E9C-101B-9397-08002B2CF9AE}" pid="393" name="T21?L1">
    <vt:lpwstr>Расходы по охране труда и технике безопасности - по видам расходов</vt:lpwstr>
  </property>
  <property fmtid="{D5CDD505-2E9C-101B-9397-08002B2CF9AE}" pid="394" name="T21?L1.1">
    <vt:lpwstr>Расходы по охране труда и технике безопасности - всего</vt:lpwstr>
  </property>
  <property fmtid="{D5CDD505-2E9C-101B-9397-08002B2CF9AE}" pid="395" name="T21?L2">
    <vt:lpwstr>Спецобувь, спецодежда</vt:lpwstr>
  </property>
  <property fmtid="{D5CDD505-2E9C-101B-9397-08002B2CF9AE}" pid="396" name="T21?L3">
    <vt:lpwstr>Средства индивидуальной защиты</vt:lpwstr>
  </property>
  <property fmtid="{D5CDD505-2E9C-101B-9397-08002B2CF9AE}" pid="397" name="T21?L4">
    <vt:lpwstr>Медицинские осмотры работников</vt:lpwstr>
  </property>
  <property fmtid="{D5CDD505-2E9C-101B-9397-08002B2CF9AE}" pid="398" name="T21?L4.x">
    <vt:lpwstr>Медицинские осмотры работников - по договорам</vt:lpwstr>
  </property>
  <property fmtid="{D5CDD505-2E9C-101B-9397-08002B2CF9AE}" pid="399" name="T21?L5">
    <vt:lpwstr>Специальная литература</vt:lpwstr>
  </property>
  <property fmtid="{D5CDD505-2E9C-101B-9397-08002B2CF9AE}" pid="400" name="T21?L6">
    <vt:lpwstr>Прочие расходы по охране труда и технике безопасности</vt:lpwstr>
  </property>
  <property fmtid="{D5CDD505-2E9C-101B-9397-08002B2CF9AE}" pid="401" name="T21?L7">
    <vt:lpwstr>Расходы по охране труда и технике безопасности - всего</vt:lpwstr>
  </property>
  <property fmtid="{D5CDD505-2E9C-101B-9397-08002B2CF9AE}" pid="402" name="T21?axis?R?ВРАС">
    <vt:lpwstr>Расходы по охране труда и технике безопасности - по видам расходов</vt:lpwstr>
  </property>
  <property fmtid="{D5CDD505-2E9C-101B-9397-08002B2CF9AE}" pid="403" name="T21?item_ext?R?МЕД">
    <vt:lpwstr>по договорам</vt:lpwstr>
  </property>
  <property fmtid="{D5CDD505-2E9C-101B-9397-08002B2CF9AE}" pid="404" name="T21?item_ext?МЕД">
    <vt:lpwstr>по договорам</vt:lpwstr>
  </property>
  <property fmtid="{D5CDD505-2E9C-101B-9397-08002B2CF9AE}" pid="405" name="T22?L1">
    <vt:lpwstr>Другие прочие расходы - по статьям затрат</vt:lpwstr>
  </property>
  <property fmtid="{D5CDD505-2E9C-101B-9397-08002B2CF9AE}" pid="406" name="T22?L1.1">
    <vt:lpwstr>Другие прочие расходы - всего</vt:lpwstr>
  </property>
  <property fmtid="{D5CDD505-2E9C-101B-9397-08002B2CF9AE}" pid="407" name="T22?L1.x">
    <vt:lpwstr>Другие прочие расходы - по договорам</vt:lpwstr>
  </property>
  <property fmtid="{D5CDD505-2E9C-101B-9397-08002B2CF9AE}" pid="408" name="T22?L2">
    <vt:lpwstr>Другие прочие расходы - всего</vt:lpwstr>
  </property>
  <property fmtid="{D5CDD505-2E9C-101B-9397-08002B2CF9AE}" pid="409" name="T23.1?L1">
    <vt:lpwstr>Сумма кредита</vt:lpwstr>
  </property>
  <property fmtid="{D5CDD505-2E9C-101B-9397-08002B2CF9AE}" pid="410" name="T23.1?L2">
    <vt:lpwstr>Дата получения кредита</vt:lpwstr>
  </property>
  <property fmtid="{D5CDD505-2E9C-101B-9397-08002B2CF9AE}" pid="411" name="T23.1?L3">
    <vt:lpwstr>Дата возврата кредита</vt:lpwstr>
  </property>
  <property fmtid="{D5CDD505-2E9C-101B-9397-08002B2CF9AE}" pid="412" name="T23.1?L4">
    <vt:lpwstr>Срок кредита в периоде регулирования</vt:lpwstr>
  </property>
  <property fmtid="{D5CDD505-2E9C-101B-9397-08002B2CF9AE}" pid="413" name="T23.1?L5">
    <vt:lpwstr>Процентная ставка</vt:lpwstr>
  </property>
  <property fmtid="{D5CDD505-2E9C-101B-9397-08002B2CF9AE}" pid="414" name="T23.1?L6">
    <vt:lpwstr>Сумма процентов по кредиту</vt:lpwstr>
  </property>
  <property fmtid="{D5CDD505-2E9C-101B-9397-08002B2CF9AE}" pid="415" name="T23?L1">
    <vt:lpwstr>Среднегодовая стоимость основных средств - всего</vt:lpwstr>
  </property>
  <property fmtid="{D5CDD505-2E9C-101B-9397-08002B2CF9AE}" pid="416" name="T23?L1.1">
    <vt:lpwstr>Среднегодовая стоимость льготируемых основных средств</vt:lpwstr>
  </property>
  <property fmtid="{D5CDD505-2E9C-101B-9397-08002B2CF9AE}" pid="417" name="T23?L1.2">
    <vt:lpwstr>Среднегодовая стоимость необлагаемых основных средств</vt:lpwstr>
  </property>
  <property fmtid="{D5CDD505-2E9C-101B-9397-08002B2CF9AE}" pid="418" name="T23?L1.x">
    <vt:lpwstr>Оплата услуг банка</vt:lpwstr>
  </property>
  <property fmtid="{D5CDD505-2E9C-101B-9397-08002B2CF9AE}" pid="419" name="T23?L2">
    <vt:lpwstr>Налогооблагаемая база</vt:lpwstr>
  </property>
  <property fmtid="{D5CDD505-2E9C-101B-9397-08002B2CF9AE}" pid="420" name="T23?L2.1">
    <vt:lpwstr>Выплаты социального характера - вознаграждения</vt:lpwstr>
  </property>
  <property fmtid="{D5CDD505-2E9C-101B-9397-08002B2CF9AE}" pid="421" name="T23?L2.2">
    <vt:lpwstr>Выплаты социального характера - премии</vt:lpwstr>
  </property>
  <property fmtid="{D5CDD505-2E9C-101B-9397-08002B2CF9AE}" pid="422" name="T23?L2.3">
    <vt:lpwstr>Выплаты социального характера - материальная помощь</vt:lpwstr>
  </property>
  <property fmtid="{D5CDD505-2E9C-101B-9397-08002B2CF9AE}" pid="423" name="T23?L2.4">
    <vt:lpwstr>Выплаты социального характера - оплата отпусков</vt:lpwstr>
  </property>
  <property fmtid="{D5CDD505-2E9C-101B-9397-08002B2CF9AE}" pid="424" name="T23?L2.5">
    <vt:lpwstr>Выплаты социального характера - надбавки к пенсии</vt:lpwstr>
  </property>
  <property fmtid="{D5CDD505-2E9C-101B-9397-08002B2CF9AE}" pid="425" name="T23?L2.6">
    <vt:lpwstr>Выплаты социального характера - оплата проезда</vt:lpwstr>
  </property>
  <property fmtid="{D5CDD505-2E9C-101B-9397-08002B2CF9AE}" pid="426" name="T23?L2.7">
    <vt:lpwstr>Выплаты социального характера - оплата путевок на лечение и отдых, прочие</vt:lpwstr>
  </property>
  <property fmtid="{D5CDD505-2E9C-101B-9397-08002B2CF9AE}" pid="427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28" name="T23?L2.9">
    <vt:lpwstr>Выплаты социального характера - прочие</vt:lpwstr>
  </property>
  <property fmtid="{D5CDD505-2E9C-101B-9397-08002B2CF9AE}" pid="429" name="T23?L3">
    <vt:lpwstr>Ставка налога</vt:lpwstr>
  </property>
  <property fmtid="{D5CDD505-2E9C-101B-9397-08002B2CF9AE}" pid="430" name="T23?L4">
    <vt:lpwstr>Сумма налога на имущество</vt:lpwstr>
  </property>
  <property fmtid="{D5CDD505-2E9C-101B-9397-08002B2CF9AE}" pid="431" name="T23?L5">
    <vt:lpwstr>Другие обоснованные расходы - всего</vt:lpwstr>
  </property>
  <property fmtid="{D5CDD505-2E9C-101B-9397-08002B2CF9AE}" pid="432" name="T23?L5.x">
    <vt:lpwstr>Другие обоснованные расходы</vt:lpwstr>
  </property>
  <property fmtid="{D5CDD505-2E9C-101B-9397-08002B2CF9AE}" pid="433" name="T23?L6">
    <vt:lpwstr>Внереализационные расходы - всего</vt:lpwstr>
  </property>
  <property fmtid="{D5CDD505-2E9C-101B-9397-08002B2CF9AE}" pid="434" name="T24.1?L1">
    <vt:lpwstr>Сумма кредита</vt:lpwstr>
  </property>
  <property fmtid="{D5CDD505-2E9C-101B-9397-08002B2CF9AE}" pid="435" name="T24.1?L2">
    <vt:lpwstr>Дата получения кредита</vt:lpwstr>
  </property>
  <property fmtid="{D5CDD505-2E9C-101B-9397-08002B2CF9AE}" pid="436" name="T24.1?L3">
    <vt:lpwstr>Дата возврата кредита</vt:lpwstr>
  </property>
  <property fmtid="{D5CDD505-2E9C-101B-9397-08002B2CF9AE}" pid="437" name="T24.1?L4">
    <vt:lpwstr>Срок кредита в периоде регулирования</vt:lpwstr>
  </property>
  <property fmtid="{D5CDD505-2E9C-101B-9397-08002B2CF9AE}" pid="438" name="T24.1?L5">
    <vt:lpwstr>Процентная ставка</vt:lpwstr>
  </property>
  <property fmtid="{D5CDD505-2E9C-101B-9397-08002B2CF9AE}" pid="439" name="T24.1?L6">
    <vt:lpwstr>Сумма процентов по кредиту</vt:lpwstr>
  </property>
  <property fmtid="{D5CDD505-2E9C-101B-9397-08002B2CF9AE}" pid="440" name="T24?L1">
    <vt:lpwstr>Оплата услуг банка - всего</vt:lpwstr>
  </property>
  <property fmtid="{D5CDD505-2E9C-101B-9397-08002B2CF9AE}" pid="441" name="T24?L1.1">
    <vt:lpwstr>Расходы на капитальные вложения - по договорам</vt:lpwstr>
  </property>
  <property fmtid="{D5CDD505-2E9C-101B-9397-08002B2CF9AE}" pid="442" name="T24?L1.2">
    <vt:lpwstr>Площадь выкупленных земель - всего</vt:lpwstr>
  </property>
  <property fmtid="{D5CDD505-2E9C-101B-9397-08002B2CF9AE}" pid="443" name="T24?L1.2.1">
    <vt:lpwstr>Площаль выкупленных земель - по договорам</vt:lpwstr>
  </property>
  <property fmtid="{D5CDD505-2E9C-101B-9397-08002B2CF9AE}" pid="444" name="T24?L1.x">
    <vt:lpwstr>Оплата услуг банка</vt:lpwstr>
  </property>
  <property fmtid="{D5CDD505-2E9C-101B-9397-08002B2CF9AE}" pid="445" name="T24?L2">
    <vt:lpwstr>Сумма процентов за кредит</vt:lpwstr>
  </property>
  <property fmtid="{D5CDD505-2E9C-101B-9397-08002B2CF9AE}" pid="446" name="T24?L2.1">
    <vt:lpwstr>Сумма кредитов</vt:lpwstr>
  </property>
  <property fmtid="{D5CDD505-2E9C-101B-9397-08002B2CF9AE}" pid="447" name="T24?L2.1.1">
    <vt:lpwstr>Капитальные вложения - за счет амортизации</vt:lpwstr>
  </property>
  <property fmtid="{D5CDD505-2E9C-101B-9397-08002B2CF9AE}" pid="448" name="T24?L2.1.2">
    <vt:lpwstr>Капитальные вложения - за счет инвестиционных средств</vt:lpwstr>
  </property>
  <property fmtid="{D5CDD505-2E9C-101B-9397-08002B2CF9AE}" pid="449" name="T24?L2.2">
    <vt:lpwstr>Средняя ставка за пользование кредитом</vt:lpwstr>
  </property>
  <property fmtid="{D5CDD505-2E9C-101B-9397-08002B2CF9AE}" pid="450" name="T24?L2.2.1">
    <vt:lpwstr>Капитальные вложения - за счет инвестиционных средств РАО ЕЭС России</vt:lpwstr>
  </property>
  <property fmtid="{D5CDD505-2E9C-101B-9397-08002B2CF9AE}" pid="451" name="T24?L2.2.2">
    <vt:lpwstr>Капитальные вложения - за счет кредитов и займов</vt:lpwstr>
  </property>
  <property fmtid="{D5CDD505-2E9C-101B-9397-08002B2CF9AE}" pid="452" name="T24?L2.2.3">
    <vt:lpwstr>Капитальные вложения - за счет долевого участия</vt:lpwstr>
  </property>
  <property fmtid="{D5CDD505-2E9C-101B-9397-08002B2CF9AE}" pid="453" name="T24?L2.2.4">
    <vt:lpwstr>Капитальные вложения - за счет средств бюджетов</vt:lpwstr>
  </property>
  <property fmtid="{D5CDD505-2E9C-101B-9397-08002B2CF9AE}" pid="454" name="T24?L3">
    <vt:lpwstr>Расходы на консервацию основных производственных средств</vt:lpwstr>
  </property>
  <property fmtid="{D5CDD505-2E9C-101B-9397-08002B2CF9AE}" pid="455" name="T24?L4">
    <vt:lpwstr>Расходы на формирование резервов по сомнительным долгам</vt:lpwstr>
  </property>
  <property fmtid="{D5CDD505-2E9C-101B-9397-08002B2CF9AE}" pid="456" name="T24?L5">
    <vt:lpwstr>Другие обоснованные расходы - всего</vt:lpwstr>
  </property>
  <property fmtid="{D5CDD505-2E9C-101B-9397-08002B2CF9AE}" pid="457" name="T24?L5.x">
    <vt:lpwstr>Другие обоснованные расходы</vt:lpwstr>
  </property>
  <property fmtid="{D5CDD505-2E9C-101B-9397-08002B2CF9AE}" pid="458" name="T24?L6">
    <vt:lpwstr>Внереализационные расходы - всего</vt:lpwstr>
  </property>
  <property fmtid="{D5CDD505-2E9C-101B-9397-08002B2CF9AE}" pid="459" name="T25?L1">
    <vt:lpwstr>Расходы на капитальные вложения, по статьям затрат</vt:lpwstr>
  </property>
  <property fmtid="{D5CDD505-2E9C-101B-9397-08002B2CF9AE}" pid="460" name="T25?L1.1">
    <vt:lpwstr>Расходы на капитальные вложения - по договорам</vt:lpwstr>
  </property>
  <property fmtid="{D5CDD505-2E9C-101B-9397-08002B2CF9AE}" pid="461" name="T25?L1.2">
    <vt:lpwstr>Площадь выкупленных земель - всего</vt:lpwstr>
  </property>
  <property fmtid="{D5CDD505-2E9C-101B-9397-08002B2CF9AE}" pid="462" name="T25?L1.2.1">
    <vt:lpwstr>Площаль выкупленных земель - по договорам</vt:lpwstr>
  </property>
  <property fmtid="{D5CDD505-2E9C-101B-9397-08002B2CF9AE}" pid="463" name="T25?L2">
    <vt:lpwstr>Капитальные вложения - всего</vt:lpwstr>
  </property>
  <property fmtid="{D5CDD505-2E9C-101B-9397-08002B2CF9AE}" pid="464" name="T25?L2.1">
    <vt:lpwstr>Капитальные вложения - за счет собственных источников</vt:lpwstr>
  </property>
  <property fmtid="{D5CDD505-2E9C-101B-9397-08002B2CF9AE}" pid="465" name="T25?L2.1.1">
    <vt:lpwstr>Капитальные вложения - за счет амортизации</vt:lpwstr>
  </property>
  <property fmtid="{D5CDD505-2E9C-101B-9397-08002B2CF9AE}" pid="466" name="T25?L2.1.2">
    <vt:lpwstr>Капитальные вложения - за счет инвестиционных средств</vt:lpwstr>
  </property>
  <property fmtid="{D5CDD505-2E9C-101B-9397-08002B2CF9AE}" pid="467" name="T25?L2.2">
    <vt:lpwstr>Капитальные вложения - за счет привлеченных и заемных средств</vt:lpwstr>
  </property>
  <property fmtid="{D5CDD505-2E9C-101B-9397-08002B2CF9AE}" pid="468" name="T25?L2.2.1">
    <vt:lpwstr>Капитальные вложения - за счет инвестиционных средств РАО ЕЭС России</vt:lpwstr>
  </property>
  <property fmtid="{D5CDD505-2E9C-101B-9397-08002B2CF9AE}" pid="469" name="T25?L2.2.2">
    <vt:lpwstr>Капитальные вложения - за счет кредитов и займов</vt:lpwstr>
  </property>
  <property fmtid="{D5CDD505-2E9C-101B-9397-08002B2CF9AE}" pid="470" name="T25?L2.2.3">
    <vt:lpwstr>Капитальные вложения - за счет долевого участия</vt:lpwstr>
  </property>
  <property fmtid="{D5CDD505-2E9C-101B-9397-08002B2CF9AE}" pid="471" name="T25?L2.2.4">
    <vt:lpwstr>Капитальные вложения - за счет средств бюджетов</vt:lpwstr>
  </property>
  <property fmtid="{D5CDD505-2E9C-101B-9397-08002B2CF9AE}" pid="472" name="T25?L2.3">
    <vt:lpwstr>Выплаты социального характера - материальная помощь</vt:lpwstr>
  </property>
  <property fmtid="{D5CDD505-2E9C-101B-9397-08002B2CF9AE}" pid="473" name="T25?L2.4">
    <vt:lpwstr>Выплаты социального характера - оплата отпусков</vt:lpwstr>
  </property>
  <property fmtid="{D5CDD505-2E9C-101B-9397-08002B2CF9AE}" pid="474" name="T25?L2.5">
    <vt:lpwstr>Выплаты социального характера - надбавки к пенсии</vt:lpwstr>
  </property>
  <property fmtid="{D5CDD505-2E9C-101B-9397-08002B2CF9AE}" pid="475" name="T25?L2.6">
    <vt:lpwstr>Выплаты социального характера - оплата проезда</vt:lpwstr>
  </property>
  <property fmtid="{D5CDD505-2E9C-101B-9397-08002B2CF9AE}" pid="476" name="T25?L2.7">
    <vt:lpwstr>Выплаты социального характера - оплата путевок на лечение и отдых, прочие</vt:lpwstr>
  </property>
  <property fmtid="{D5CDD505-2E9C-101B-9397-08002B2CF9AE}" pid="477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8" name="T25?L2.9">
    <vt:lpwstr>Выплаты социального характера - прочие</vt:lpwstr>
  </property>
  <property fmtid="{D5CDD505-2E9C-101B-9397-08002B2CF9AE}" pid="479" name="T25?L3">
    <vt:lpwstr>Всего</vt:lpwstr>
  </property>
  <property fmtid="{D5CDD505-2E9C-101B-9397-08002B2CF9AE}" pid="480" name="T25?item_ext?ПЛОЩАДЬ">
    <vt:lpwstr>площадь</vt:lpwstr>
  </property>
  <property fmtid="{D5CDD505-2E9C-101B-9397-08002B2CF9AE}" pid="481" name="T26?L1">
    <vt:lpwstr>Выплаты социального зарактера, по видам выплат</vt:lpwstr>
  </property>
  <property fmtid="{D5CDD505-2E9C-101B-9397-08002B2CF9AE}" pid="482" name="T26?L1.1">
    <vt:lpwstr>Выплаты социального зарактера, итого</vt:lpwstr>
  </property>
  <property fmtid="{D5CDD505-2E9C-101B-9397-08002B2CF9AE}" pid="483" name="T26?L1.2">
    <vt:lpwstr>Начисленные дивиденды - по привилегированным акциям</vt:lpwstr>
  </property>
  <property fmtid="{D5CDD505-2E9C-101B-9397-08002B2CF9AE}" pid="484" name="T26?L2">
    <vt:lpwstr>Выплаты социального характера - всего</vt:lpwstr>
  </property>
  <property fmtid="{D5CDD505-2E9C-101B-9397-08002B2CF9AE}" pid="485" name="T26?L2.1">
    <vt:lpwstr>Выплаты социального характера - вознаграждения</vt:lpwstr>
  </property>
  <property fmtid="{D5CDD505-2E9C-101B-9397-08002B2CF9AE}" pid="486" name="T26?L2.2">
    <vt:lpwstr>Выплаты социального характера - премии</vt:lpwstr>
  </property>
  <property fmtid="{D5CDD505-2E9C-101B-9397-08002B2CF9AE}" pid="487" name="T26?L2.3">
    <vt:lpwstr>Выплаты социального характера - материальная помощь</vt:lpwstr>
  </property>
  <property fmtid="{D5CDD505-2E9C-101B-9397-08002B2CF9AE}" pid="488" name="T26?L2.4">
    <vt:lpwstr>Выплаты социального характера - оплата отпусков</vt:lpwstr>
  </property>
  <property fmtid="{D5CDD505-2E9C-101B-9397-08002B2CF9AE}" pid="489" name="T26?L2.5">
    <vt:lpwstr>Выплаты социального характера - надбавки к пенсии</vt:lpwstr>
  </property>
  <property fmtid="{D5CDD505-2E9C-101B-9397-08002B2CF9AE}" pid="490" name="T26?L2.6">
    <vt:lpwstr>Выплаты социального характера - оплата проезда</vt:lpwstr>
  </property>
  <property fmtid="{D5CDD505-2E9C-101B-9397-08002B2CF9AE}" pid="491" name="T26?L2.7">
    <vt:lpwstr>Выплаты социального характера - оплата путевок на лечение и отдых, прочие</vt:lpwstr>
  </property>
  <property fmtid="{D5CDD505-2E9C-101B-9397-08002B2CF9AE}" pid="492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93" name="T26?L2.9">
    <vt:lpwstr>Выплаты социального характера - прочие</vt:lpwstr>
  </property>
  <property fmtid="{D5CDD505-2E9C-101B-9397-08002B2CF9AE}" pid="494" name="T26?L3">
    <vt:lpwstr>Всего</vt:lpwstr>
  </property>
  <property fmtid="{D5CDD505-2E9C-101B-9397-08002B2CF9AE}" pid="495" name="T26?item_ext?РОСТ">
    <vt:lpwstr>темп роста к предшествующему периоду</vt:lpwstr>
  </property>
  <property fmtid="{D5CDD505-2E9C-101B-9397-08002B2CF9AE}" pid="496" name="T27?L1">
    <vt:lpwstr>Начисленные дивиденды, всего</vt:lpwstr>
  </property>
  <property fmtid="{D5CDD505-2E9C-101B-9397-08002B2CF9AE}" pid="497" name="T27?L1.1">
    <vt:lpwstr>Начисленные дивиденды, по обыкновенным акциям</vt:lpwstr>
  </property>
  <property fmtid="{D5CDD505-2E9C-101B-9397-08002B2CF9AE}" pid="498" name="T27?L1.2">
    <vt:lpwstr>Начисленные дивиденды, по привилегированным акциям</vt:lpwstr>
  </property>
  <property fmtid="{D5CDD505-2E9C-101B-9397-08002B2CF9AE}" pid="499" name="T27?L2">
    <vt:lpwstr>Размер резервного фонда (% от УК)</vt:lpwstr>
  </property>
  <property fmtid="{D5CDD505-2E9C-101B-9397-08002B2CF9AE}" pid="500" name="T27?L3">
    <vt:lpwstr>Средства на резервный фонд</vt:lpwstr>
  </property>
  <property fmtid="{D5CDD505-2E9C-101B-9397-08002B2CF9AE}" pid="501" name="T27?L4">
    <vt:lpwstr>Сумма начисленного резервного фонда на начало периода регулирования </vt:lpwstr>
  </property>
  <property fmtid="{D5CDD505-2E9C-101B-9397-08002B2CF9AE}" pid="502" name="T27?L5">
    <vt:lpwstr>Остаток доначислений</vt:lpwstr>
  </property>
  <property fmtid="{D5CDD505-2E9C-101B-9397-08002B2CF9AE}" pid="503" name="T27?L6">
    <vt:lpwstr>Сумма отчислений в резервный фонд в периоде регулирования</vt:lpwstr>
  </property>
  <property fmtid="{D5CDD505-2E9C-101B-9397-08002B2CF9AE}" pid="504" name="T27?item_ext?РОСТ">
    <vt:lpwstr>темп роста к предшествующему периоду</vt:lpwstr>
  </property>
  <property fmtid="{D5CDD505-2E9C-101B-9397-08002B2CF9AE}" pid="505" name="T28?L1">
    <vt:lpwstr>Размер Уставного капитала</vt:lpwstr>
  </property>
  <property fmtid="{D5CDD505-2E9C-101B-9397-08002B2CF9AE}" pid="506" name="T28?L2">
    <vt:lpwstr>Размер резервного фонда (% от УК)</vt:lpwstr>
  </property>
  <property fmtid="{D5CDD505-2E9C-101B-9397-08002B2CF9AE}" pid="507" name="T28?L3">
    <vt:lpwstr>Средства на резервный фонд</vt:lpwstr>
  </property>
  <property fmtid="{D5CDD505-2E9C-101B-9397-08002B2CF9AE}" pid="508" name="T28?L4">
    <vt:lpwstr>Сумма начисленного резервного фонда на начало периода регулирования </vt:lpwstr>
  </property>
  <property fmtid="{D5CDD505-2E9C-101B-9397-08002B2CF9AE}" pid="509" name="T28?L5">
    <vt:lpwstr>Остаток доначислений</vt:lpwstr>
  </property>
  <property fmtid="{D5CDD505-2E9C-101B-9397-08002B2CF9AE}" pid="510" name="T28?L6">
    <vt:lpwstr>Сумма отчислений в резервный фонд в периоде регулирования</vt:lpwstr>
  </property>
  <property fmtid="{D5CDD505-2E9C-101B-9397-08002B2CF9AE}" pid="511" name="T28?item_ext?РОСТ">
    <vt:lpwstr>темп роста к предшествующему периоду</vt:lpwstr>
  </property>
  <property fmtid="{D5CDD505-2E9C-101B-9397-08002B2CF9AE}" pid="512" name="T28?item_ext?РОСТ2">
    <vt:lpwstr>темп роста к последнему завершенному году</vt:lpwstr>
  </property>
  <property fmtid="{D5CDD505-2E9C-101B-9397-08002B2CF9AE}" pid="513" name="T29?L1">
    <vt:lpwstr>Прочие расходы из прибыли, по видам расходов</vt:lpwstr>
  </property>
  <property fmtid="{D5CDD505-2E9C-101B-9397-08002B2CF9AE}" pid="514" name="T29?L1.1">
    <vt:lpwstr>Прочие расходы из прибыли, всего</vt:lpwstr>
  </property>
  <property fmtid="{D5CDD505-2E9C-101B-9397-08002B2CF9AE}" pid="515" name="T29?item_ext?РОСТ">
    <vt:lpwstr>темп роста к предшествующему периоду</vt:lpwstr>
  </property>
  <property fmtid="{D5CDD505-2E9C-101B-9397-08002B2CF9AE}" pid="516" name="T29?item_ext?РОСТ2">
    <vt:lpwstr>темп роста к последнему завершенному году</vt:lpwstr>
  </property>
  <property fmtid="{D5CDD505-2E9C-101B-9397-08002B2CF9AE}" pid="517" name="T2?L1">
    <vt:lpwstr>Выработка электроэнергии - всего</vt:lpwstr>
  </property>
  <property fmtid="{D5CDD505-2E9C-101B-9397-08002B2CF9AE}" pid="518" name="T2?L1.1.1">
    <vt:lpwstr>Утвержденный тариф</vt:lpwstr>
  </property>
  <property fmtid="{D5CDD505-2E9C-101B-9397-08002B2CF9AE}" pid="519" name="T2?L1.1.1.1">
    <vt:lpwstr>Утвержденный тариф для населения</vt:lpwstr>
  </property>
  <property fmtid="{D5CDD505-2E9C-101B-9397-08002B2CF9AE}" pid="520" name="T2?L1.1.2">
    <vt:lpwstr>Полезный отпуск продукции (услуг)</vt:lpwstr>
  </property>
  <property fmtid="{D5CDD505-2E9C-101B-9397-08002B2CF9AE}" pid="521" name="T2?L1.1.2.1">
    <vt:lpwstr>Полезный отпуск продукции (услуг) населению</vt:lpwstr>
  </property>
  <property fmtid="{D5CDD505-2E9C-101B-9397-08002B2CF9AE}" pid="522" name="T2?L1.1.3">
    <vt:lpwstr>Расходы</vt:lpwstr>
  </property>
  <property fmtid="{D5CDD505-2E9C-101B-9397-08002B2CF9AE}" pid="523" name="T2?L1.1.3.1">
    <vt:lpwstr>Расходы: реагенты</vt:lpwstr>
  </property>
  <property fmtid="{D5CDD505-2E9C-101B-9397-08002B2CF9AE}" pid="524" name="T2?L1.1.3.10">
    <vt:lpwstr>Расходы: инвестиции</vt:lpwstr>
  </property>
  <property fmtid="{D5CDD505-2E9C-101B-9397-08002B2CF9AE}" pid="525" name="T2?L1.1.3.2">
    <vt:lpwstr>Расходы: электроэнергия</vt:lpwstr>
  </property>
  <property fmtid="{D5CDD505-2E9C-101B-9397-08002B2CF9AE}" pid="526" name="T2?L1.1.3.3">
    <vt:lpwstr>Расходы: амортизация</vt:lpwstr>
  </property>
  <property fmtid="{D5CDD505-2E9C-101B-9397-08002B2CF9AE}" pid="527" name="T2?L1.1.3.4">
    <vt:lpwstr>Расходы: ремонт и техническое обслуживание</vt:lpwstr>
  </property>
  <property fmtid="{D5CDD505-2E9C-101B-9397-08002B2CF9AE}" pid="528" name="T2?L1.1.3.5">
    <vt:lpwstr>Расходы: ФОТ</vt:lpwstr>
  </property>
  <property fmtid="{D5CDD505-2E9C-101B-9397-08002B2CF9AE}" pid="529" name="T2?L1.1.3.6">
    <vt:lpwstr>Расходы: отчисления на соц. нужды</vt:lpwstr>
  </property>
  <property fmtid="{D5CDD505-2E9C-101B-9397-08002B2CF9AE}" pid="530" name="T2?L1.1.3.7">
    <vt:lpwstr>Расходы: покупная вода</vt:lpwstr>
  </property>
  <property fmtid="{D5CDD505-2E9C-101B-9397-08002B2CF9AE}" pid="531" name="T2?L1.1.3.8">
    <vt:lpwstr>Расходы: прочие</vt:lpwstr>
  </property>
  <property fmtid="{D5CDD505-2E9C-101B-9397-08002B2CF9AE}" pid="532" name="T2?L1.1.3.9">
    <vt:lpwstr>Расходы: прибыль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7.x">
    <vt:lpwstr>Расход условного топлива - по видам топлива</vt:lpwstr>
  </property>
  <property fmtid="{D5CDD505-2E9C-101B-9397-08002B2CF9AE}" pid="543" name="T2?L18">
    <vt:lpwstr>Доля топлива</vt:lpwstr>
  </property>
  <property fmtid="{D5CDD505-2E9C-101B-9397-08002B2CF9AE}" pid="544" name="T2?L18.x">
    <vt:lpwstr>Доля топлива - по видам топлива</vt:lpwstr>
  </property>
  <property fmtid="{D5CDD505-2E9C-101B-9397-08002B2CF9AE}" pid="545" name="T2?L19">
    <vt:lpwstr>Переводной коэффициент</vt:lpwstr>
  </property>
  <property fmtid="{D5CDD505-2E9C-101B-9397-08002B2CF9AE}" pid="546" name="T2?L19.x">
    <vt:lpwstr>Переводной коэффициент - по видам топлива</vt:lpwstr>
  </property>
  <property fmtid="{D5CDD505-2E9C-101B-9397-08002B2CF9AE}" pid="547" name="T2?L2">
    <vt:lpwstr>Расход электроэнергии на собственные нужды</vt:lpwstr>
  </property>
  <property fmtid="{D5CDD505-2E9C-101B-9397-08002B2CF9AE}" pid="548" name="T2?L2.1">
    <vt:lpwstr>Расход электроэнергии на собственные нужды - на производство электроэнергии</vt:lpwstr>
  </property>
  <property fmtid="{D5CDD505-2E9C-101B-9397-08002B2CF9AE}" pid="549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50" name="T2?L2.1.ПРЦ">
    <vt:lpwstr>Расход электроэнергии на производство электроэнергии в процентах</vt:lpwstr>
  </property>
  <property fmtid="{D5CDD505-2E9C-101B-9397-08002B2CF9AE}" pid="551" name="T2?L2.2">
    <vt:lpwstr>Расход электроэнергии на собственные нужды - на производство теплоэнергии</vt:lpwstr>
  </property>
  <property fmtid="{D5CDD505-2E9C-101B-9397-08002B2CF9AE}" pid="552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53" name="T2?L2.2.КВТЧ">
    <vt:lpwstr>Расход электроэнергии на производство теплоэнергии - кВтч/Гкал</vt:lpwstr>
  </property>
  <property fmtid="{D5CDD505-2E9C-101B-9397-08002B2CF9AE}" pid="554" name="T2?L20">
    <vt:lpwstr>Расход натурального топлива</vt:lpwstr>
  </property>
  <property fmtid="{D5CDD505-2E9C-101B-9397-08002B2CF9AE}" pid="555" name="T2?L20.x">
    <vt:lpwstr>Расход натурального топлива - по видам топлива</vt:lpwstr>
  </property>
  <property fmtid="{D5CDD505-2E9C-101B-9397-08002B2CF9AE}" pid="556" name="T2?L21">
    <vt:lpwstr>Цена натурального топлива</vt:lpwstr>
  </property>
  <property fmtid="{D5CDD505-2E9C-101B-9397-08002B2CF9AE}" pid="557" name="T2?L21.x">
    <vt:lpwstr>Цена натурального топлива - по видам топлива</vt:lpwstr>
  </property>
  <property fmtid="{D5CDD505-2E9C-101B-9397-08002B2CF9AE}" pid="558" name="T2?L22">
    <vt:lpwstr>Стоимость натурального топлива</vt:lpwstr>
  </property>
  <property fmtid="{D5CDD505-2E9C-101B-9397-08002B2CF9AE}" pid="559" name="T2?L22.1">
    <vt:lpwstr>Стоимость натурального топлива на производство э/э</vt:lpwstr>
  </property>
  <property fmtid="{D5CDD505-2E9C-101B-9397-08002B2CF9AE}" pid="560" name="T2?L22.x">
    <vt:lpwstr>Стоимость натурального топлива - по видам топлива</vt:lpwstr>
  </property>
  <property fmtid="{D5CDD505-2E9C-101B-9397-08002B2CF9AE}" pid="561" name="T2?L23">
    <vt:lpwstr>Тариф ж/д перевозки</vt:lpwstr>
  </property>
  <property fmtid="{D5CDD505-2E9C-101B-9397-08002B2CF9AE}" pid="562" name="T2?L23.x">
    <vt:lpwstr>Тариф ж/д перевозки - по видам топлива</vt:lpwstr>
  </property>
  <property fmtid="{D5CDD505-2E9C-101B-9397-08002B2CF9AE}" pid="563" name="T2?L24">
    <vt:lpwstr>Стоимость ж/д перевозки / тариф ГРО, ПССУ</vt:lpwstr>
  </property>
  <property fmtid="{D5CDD505-2E9C-101B-9397-08002B2CF9AE}" pid="564" name="T2?L24.1">
    <vt:lpwstr>Стоимость ж/д перевозки / тариф ГРО, ПССУ на производство э/э</vt:lpwstr>
  </property>
  <property fmtid="{D5CDD505-2E9C-101B-9397-08002B2CF9AE}" pid="565" name="T2?L24.x">
    <vt:lpwstr>Стоимость ж/д перевозки / тариф ГРО, ПССУ - по видам топлива</vt:lpwstr>
  </property>
  <property fmtid="{D5CDD505-2E9C-101B-9397-08002B2CF9AE}" pid="566" name="T2?L25">
    <vt:lpwstr>Стоимость натурального топлива с учетом перевозки</vt:lpwstr>
  </property>
  <property fmtid="{D5CDD505-2E9C-101B-9397-08002B2CF9AE}" pid="567" name="T2?L25.1">
    <vt:lpwstr>Стоимость натурального топлива с учетом перевозки на производство э/э</vt:lpwstr>
  </property>
  <property fmtid="{D5CDD505-2E9C-101B-9397-08002B2CF9AE}" pid="568" name="T2?L25.x">
    <vt:lpwstr>Стоимость натурального топлива с учетом перевозки - по видам топлива</vt:lpwstr>
  </property>
  <property fmtid="{D5CDD505-2E9C-101B-9397-08002B2CF9AE}" pid="569" name="T2?L26">
    <vt:lpwstr>Цена условного топлива с учетом перевозки</vt:lpwstr>
  </property>
  <property fmtid="{D5CDD505-2E9C-101B-9397-08002B2CF9AE}" pid="570" name="T2?L26.1">
    <vt:lpwstr>Цена условного топлива с учетом перевозки на производство э/э</vt:lpwstr>
  </property>
  <property fmtid="{D5CDD505-2E9C-101B-9397-08002B2CF9AE}" pid="571" name="T2?L26.x">
    <vt:lpwstr>Цена условного топлива с учетом перевозки - по видам топлива</vt:lpwstr>
  </property>
  <property fmtid="{D5CDD505-2E9C-101B-9397-08002B2CF9AE}" pid="572" name="T2?L27">
    <vt:lpwstr>Цена натурального топлива с учетом перевозки</vt:lpwstr>
  </property>
  <property fmtid="{D5CDD505-2E9C-101B-9397-08002B2CF9AE}" pid="573" name="T2?L27.x">
    <vt:lpwstr>Цена натурального топлива с учетом перевозки - по видам топлива</vt:lpwstr>
  </property>
  <property fmtid="{D5CDD505-2E9C-101B-9397-08002B2CF9AE}" pid="574" name="T2?L28">
    <vt:lpwstr>Топливная составляющая тарифа</vt:lpwstr>
  </property>
  <property fmtid="{D5CDD505-2E9C-101B-9397-08002B2CF9AE}" pid="575" name="T2?L3">
    <vt:lpwstr>Отпуск электроэнергии с шин</vt:lpwstr>
  </property>
  <property fmtid="{D5CDD505-2E9C-101B-9397-08002B2CF9AE}" pid="576" name="T2?L4">
    <vt:lpwstr>Расход электроэнергии на потери в трансформаторах</vt:lpwstr>
  </property>
  <property fmtid="{D5CDD505-2E9C-101B-9397-08002B2CF9AE}" pid="577" name="T2?L4.1">
    <vt:lpwstr>Расход электроэнергии на потери в трансформаторах, в % к отпуску с шин</vt:lpwstr>
  </property>
  <property fmtid="{D5CDD505-2E9C-101B-9397-08002B2CF9AE}" pid="578" name="T2?L4.ПРЦ">
    <vt:lpwstr>Расход электроэнергии на потери в трансформаторах, в процентах к отпуску</vt:lpwstr>
  </property>
  <property fmtid="{D5CDD505-2E9C-101B-9397-08002B2CF9AE}" pid="579" name="T2?L5">
    <vt:lpwstr>Отпуск электроэнергии в сеть РАО "ЕЭС России"</vt:lpwstr>
  </property>
  <property fmtid="{D5CDD505-2E9C-101B-9397-08002B2CF9AE}" pid="580" name="T2?L6">
    <vt:lpwstr>Выработка теплоэнергии</vt:lpwstr>
  </property>
  <property fmtid="{D5CDD505-2E9C-101B-9397-08002B2CF9AE}" pid="581" name="T2?L6.1">
    <vt:lpwstr>Отпуск теплоэнергии на собственные нужды</vt:lpwstr>
  </property>
  <property fmtid="{D5CDD505-2E9C-101B-9397-08002B2CF9AE}" pid="582" name="T2?L7">
    <vt:lpwstr>Отпуск теплоэнергии на собственные нужды</vt:lpwstr>
  </property>
  <property fmtid="{D5CDD505-2E9C-101B-9397-08002B2CF9AE}" pid="583" name="T2?L7.1">
    <vt:lpwstr>Отпуск теплоэнергии на собственные нужды в процентах к отпуску с коллекторов</vt:lpwstr>
  </property>
  <property fmtid="{D5CDD505-2E9C-101B-9397-08002B2CF9AE}" pid="584" name="T2?L7.ПРЦ">
    <vt:lpwstr>Отпуск теплоэнергии на собств. нужды - в процентах к отпуску с коллекторов</vt:lpwstr>
  </property>
  <property fmtid="{D5CDD505-2E9C-101B-9397-08002B2CF9AE}" pid="585" name="T2?L8">
    <vt:lpwstr>Отпуск теплоэнергии с коллекторов</vt:lpwstr>
  </property>
  <property fmtid="{D5CDD505-2E9C-101B-9397-08002B2CF9AE}" pid="586" name="T2?L9">
    <vt:lpwstr>Отпуск э/э с шин ТЭС</vt:lpwstr>
  </property>
  <property fmtid="{D5CDD505-2E9C-101B-9397-08002B2CF9AE}" pid="587" name="T2?item_ext?ГАЗ">
    <vt:lpwstr>газ</vt:lpwstr>
  </property>
  <property fmtid="{D5CDD505-2E9C-101B-9397-08002B2CF9AE}" pid="588" name="T2?item_ext?РОСТ">
    <vt:lpwstr>темп роста к предыдущему периоду</vt:lpwstr>
  </property>
  <property fmtid="{D5CDD505-2E9C-101B-9397-08002B2CF9AE}" pid="589" name="T30?L1">
    <vt:lpwstr>Выпадающие доходы/экономия средств, по статьям затрат</vt:lpwstr>
  </property>
  <property fmtid="{D5CDD505-2E9C-101B-9397-08002B2CF9AE}" pid="590" name="T30?L1.1">
    <vt:lpwstr>Выпадающие доходы/экономия средств, всего</vt:lpwstr>
  </property>
  <property fmtid="{D5CDD505-2E9C-101B-9397-08002B2CF9AE}" pid="591" name="T3?L1">
    <vt:lpwstr>Отпуск э/э с шин ТЭС</vt:lpwstr>
  </property>
  <property fmtid="{D5CDD505-2E9C-101B-9397-08002B2CF9AE}" pid="592" name="T3?L1.1">
    <vt:lpwstr>Отпуск э/э с шин ТЭС - для передачи</vt:lpwstr>
  </property>
  <property fmtid="{D5CDD505-2E9C-101B-9397-08002B2CF9AE}" pid="593" name="T3?L1.1.1">
    <vt:lpwstr>Утвержденный тариф</vt:lpwstr>
  </property>
  <property fmtid="{D5CDD505-2E9C-101B-9397-08002B2CF9AE}" pid="594" name="T3?L1.1.1.1">
    <vt:lpwstr>Утвержденный тариф для населения</vt:lpwstr>
  </property>
  <property fmtid="{D5CDD505-2E9C-101B-9397-08002B2CF9AE}" pid="595" name="T3?L1.1.2">
    <vt:lpwstr>Полезный отпуск продукции (услуг)</vt:lpwstr>
  </property>
  <property fmtid="{D5CDD505-2E9C-101B-9397-08002B2CF9AE}" pid="596" name="T3?L1.1.2.1">
    <vt:lpwstr>Полезный отпуск продукции (услуг) населению</vt:lpwstr>
  </property>
  <property fmtid="{D5CDD505-2E9C-101B-9397-08002B2CF9AE}" pid="597" name="T3?L1.1.3">
    <vt:lpwstr>Расходы</vt:lpwstr>
  </property>
  <property fmtid="{D5CDD505-2E9C-101B-9397-08002B2CF9AE}" pid="598" name="T3?L1.1.3.1">
    <vt:lpwstr>Расходы: реагенты </vt:lpwstr>
  </property>
  <property fmtid="{D5CDD505-2E9C-101B-9397-08002B2CF9AE}" pid="599" name="T3?L1.1.3.2">
    <vt:lpwstr>Расходы: электроэнергия</vt:lpwstr>
  </property>
  <property fmtid="{D5CDD505-2E9C-101B-9397-08002B2CF9AE}" pid="600" name="T3?L1.1.3.3">
    <vt:lpwstr>Расходы: амортизация</vt:lpwstr>
  </property>
  <property fmtid="{D5CDD505-2E9C-101B-9397-08002B2CF9AE}" pid="601" name="T3?L1.1.3.4">
    <vt:lpwstr>Расходы: ремонт и техническое обслуживание</vt:lpwstr>
  </property>
  <property fmtid="{D5CDD505-2E9C-101B-9397-08002B2CF9AE}" pid="602" name="T3?L1.1.3.5">
    <vt:lpwstr>Расходы: ФОТ</vt:lpwstr>
  </property>
  <property fmtid="{D5CDD505-2E9C-101B-9397-08002B2CF9AE}" pid="603" name="T3?L1.1.3.6">
    <vt:lpwstr>Расходы: отчисления на соц. нужды</vt:lpwstr>
  </property>
  <property fmtid="{D5CDD505-2E9C-101B-9397-08002B2CF9AE}" pid="604" name="T3?L1.1.3.7">
    <vt:lpwstr>Расходы: прочие</vt:lpwstr>
  </property>
  <property fmtid="{D5CDD505-2E9C-101B-9397-08002B2CF9AE}" pid="605" name="T3?L1.1.3.8">
    <vt:lpwstr>Расходы: прибыль</vt:lpwstr>
  </property>
  <property fmtid="{D5CDD505-2E9C-101B-9397-08002B2CF9AE}" pid="606" name="T3?L1.1.3.9">
    <vt:lpwstr>Расходы: инвестиции</vt:lpwstr>
  </property>
  <property fmtid="{D5CDD505-2E9C-101B-9397-08002B2CF9AE}" pid="607" name="T3?L10">
    <vt:lpwstr>Итого расход усл. топлива на пр-во т/э</vt:lpwstr>
  </property>
  <property fmtid="{D5CDD505-2E9C-101B-9397-08002B2CF9AE}" pid="608" name="T3?L11">
    <vt:lpwstr>Расход топлива - всего</vt:lpwstr>
  </property>
  <property fmtid="{D5CDD505-2E9C-101B-9397-08002B2CF9AE}" pid="609" name="T3?L12">
    <vt:lpwstr>Удельный вес расхода топлива на э/э</vt:lpwstr>
  </property>
  <property fmtid="{D5CDD505-2E9C-101B-9397-08002B2CF9AE}" pid="610" name="T3?L2">
    <vt:lpwstr>Нормативный уд. расход усл.топлива на ТЭС</vt:lpwstr>
  </property>
  <property fmtid="{D5CDD505-2E9C-101B-9397-08002B2CF9AE}" pid="611" name="T3?L2.1">
    <vt:lpwstr>Нормативный уд. расход усл.топлива на ТЭС - для передачи</vt:lpwstr>
  </property>
  <property fmtid="{D5CDD505-2E9C-101B-9397-08002B2CF9AE}" pid="612" name="T3?L3">
    <vt:lpwstr>Расход усл. топлива на пр-во э/э</vt:lpwstr>
  </property>
  <property fmtid="{D5CDD505-2E9C-101B-9397-08002B2CF9AE}" pid="613" name="T3?L3.1">
    <vt:lpwstr>Расход усл. топлива на пр-во э/э - для передачи</vt:lpwstr>
  </property>
  <property fmtid="{D5CDD505-2E9C-101B-9397-08002B2CF9AE}" pid="614" name="T3?L4">
    <vt:lpwstr>Отпуск т/э с коллекторов ТЭС</vt:lpwstr>
  </property>
  <property fmtid="{D5CDD505-2E9C-101B-9397-08002B2CF9AE}" pid="615" name="T3?L5">
    <vt:lpwstr>Нормативный уд. расход усл.топлива на ТЭС</vt:lpwstr>
  </property>
  <property fmtid="{D5CDD505-2E9C-101B-9397-08002B2CF9AE}" pid="616" name="T3?L6">
    <vt:lpwstr>Расход условного топлива на пр-во т/э на ТЭС</vt:lpwstr>
  </property>
  <property fmtid="{D5CDD505-2E9C-101B-9397-08002B2CF9AE}" pid="617" name="T3?L7">
    <vt:lpwstr>Отпуск т/э от котельных</vt:lpwstr>
  </property>
  <property fmtid="{D5CDD505-2E9C-101B-9397-08002B2CF9AE}" pid="618" name="T3?L8">
    <vt:lpwstr>Нормативный уд. расход усл.топлива в котельных</vt:lpwstr>
  </property>
  <property fmtid="{D5CDD505-2E9C-101B-9397-08002B2CF9AE}" pid="619" name="T3?L9">
    <vt:lpwstr>Расход условного топлива на пр-во т/э в котельных</vt:lpwstr>
  </property>
  <property fmtid="{D5CDD505-2E9C-101B-9397-08002B2CF9AE}" pid="620" name="T4.1?L1">
    <vt:lpwstr>Расход условного топлива - всего</vt:lpwstr>
  </property>
  <property fmtid="{D5CDD505-2E9C-101B-9397-08002B2CF9AE}" pid="621" name="T4.1?L1.1">
    <vt:lpwstr>Расход условного топлива - по вида топлива</vt:lpwstr>
  </property>
  <property fmtid="{D5CDD505-2E9C-101B-9397-08002B2CF9AE}" pid="622" name="T4.1?L1.2">
    <vt:lpwstr>Расход условного топлива - на производство электроэнергии</vt:lpwstr>
  </property>
  <property fmtid="{D5CDD505-2E9C-101B-9397-08002B2CF9AE}" pid="623" name="T4.1?L2">
    <vt:lpwstr>Доля потребления топлива - по видам топлива</vt:lpwstr>
  </property>
  <property fmtid="{D5CDD505-2E9C-101B-9397-08002B2CF9AE}" pid="624" name="T4.1?L3.1">
    <vt:lpwstr>Переводной коэффициент - по видам топлива</vt:lpwstr>
  </property>
  <property fmtid="{D5CDD505-2E9C-101B-9397-08002B2CF9AE}" pid="625" name="T4?L1">
    <vt:lpwstr>Расход условного топлива - всего</vt:lpwstr>
  </property>
  <property fmtid="{D5CDD505-2E9C-101B-9397-08002B2CF9AE}" pid="626" name="T4?L1.1">
    <vt:lpwstr>Расход условного топлива - на производство э/э</vt:lpwstr>
  </property>
  <property fmtid="{D5CDD505-2E9C-101B-9397-08002B2CF9AE}" pid="627" name="T4?L1.1.1">
    <vt:lpwstr>Утвержденный тариф</vt:lpwstr>
  </property>
  <property fmtid="{D5CDD505-2E9C-101B-9397-08002B2CF9AE}" pid="628" name="T4?L1.1.1.1">
    <vt:lpwstr>Утвержденный тариф для населения</vt:lpwstr>
  </property>
  <property fmtid="{D5CDD505-2E9C-101B-9397-08002B2CF9AE}" pid="629" name="T4?L1.1.2">
    <vt:lpwstr>Полезный отпуск продукции (услуг)</vt:lpwstr>
  </property>
  <property fmtid="{D5CDD505-2E9C-101B-9397-08002B2CF9AE}" pid="630" name="T4?L1.1.2.1">
    <vt:lpwstr>Полезный отпуск продукции (услуг) населению</vt:lpwstr>
  </property>
  <property fmtid="{D5CDD505-2E9C-101B-9397-08002B2CF9AE}" pid="631" name="T4?L1.1.3">
    <vt:lpwstr>Расходы</vt:lpwstr>
  </property>
  <property fmtid="{D5CDD505-2E9C-101B-9397-08002B2CF9AE}" pid="632" name="T4?L1.1.3.1">
    <vt:lpwstr>Расходы: ремонтный фонд</vt:lpwstr>
  </property>
  <property fmtid="{D5CDD505-2E9C-101B-9397-08002B2CF9AE}" pid="633" name="T4?L1.1.3.2">
    <vt:lpwstr>Расходы: амортизация</vt:lpwstr>
  </property>
  <property fmtid="{D5CDD505-2E9C-101B-9397-08002B2CF9AE}" pid="634" name="T4?L1.1.3.3">
    <vt:lpwstr>Расходы: горючее</vt:lpwstr>
  </property>
  <property fmtid="{D5CDD505-2E9C-101B-9397-08002B2CF9AE}" pid="635" name="T4?L1.1.3.4">
    <vt:lpwstr>Расходы: ФОТ</vt:lpwstr>
  </property>
  <property fmtid="{D5CDD505-2E9C-101B-9397-08002B2CF9AE}" pid="636" name="T4?L1.1.3.5">
    <vt:lpwstr>Расходы: отчисления на соц. нужды</vt:lpwstr>
  </property>
  <property fmtid="{D5CDD505-2E9C-101B-9397-08002B2CF9AE}" pid="637" name="T4?L1.1.3.6">
    <vt:lpwstr>Расходы: прочие</vt:lpwstr>
  </property>
  <property fmtid="{D5CDD505-2E9C-101B-9397-08002B2CF9AE}" pid="638" name="T4?L1.1.3.7">
    <vt:lpwstr>Расходы: прибыль</vt:lpwstr>
  </property>
  <property fmtid="{D5CDD505-2E9C-101B-9397-08002B2CF9AE}" pid="639" name="T4?L1.1.3.8">
    <vt:lpwstr>Расходы: инвестиции</vt:lpwstr>
  </property>
  <property fmtid="{D5CDD505-2E9C-101B-9397-08002B2CF9AE}" pid="640" name="T4?L1.2">
    <vt:lpwstr>Расход условного топлива - на производство электроэнергии</vt:lpwstr>
  </property>
  <property fmtid="{D5CDD505-2E9C-101B-9397-08002B2CF9AE}" pid="641" name="T4?L1.x">
    <vt:lpwstr>Расход условного топлива - по вида топлива</vt:lpwstr>
  </property>
  <property fmtid="{D5CDD505-2E9C-101B-9397-08002B2CF9AE}" pid="642" name="T4?L10">
    <vt:lpwstr>Цена условного топлива с учетом перевозки - всего</vt:lpwstr>
  </property>
  <property fmtid="{D5CDD505-2E9C-101B-9397-08002B2CF9AE}" pid="643" name="T4?L10.1">
    <vt:lpwstr>Цена условного топлива с учетом перевозки - по видам топлива</vt:lpwstr>
  </property>
  <property fmtid="{D5CDD505-2E9C-101B-9397-08002B2CF9AE}" pid="644" name="T4?L10.2">
    <vt:lpwstr>Цена условного топлива с учетом перевозки - на производство электроэнергии</vt:lpwstr>
  </property>
  <property fmtid="{D5CDD505-2E9C-101B-9397-08002B2CF9AE}" pid="645" name="T4?L11">
    <vt:lpwstr>Цена натурального топлива </vt:lpwstr>
  </property>
  <property fmtid="{D5CDD505-2E9C-101B-9397-08002B2CF9AE}" pid="646" name="T4?L11.1">
    <vt:lpwstr>Цена натурального топлива с учетом перевозки - по видам топлива</vt:lpwstr>
  </property>
  <property fmtid="{D5CDD505-2E9C-101B-9397-08002B2CF9AE}" pid="647" name="T4?L12">
    <vt:lpwstr>Полезный отпуск электроэнергии</vt:lpwstr>
  </property>
  <property fmtid="{D5CDD505-2E9C-101B-9397-08002B2CF9AE}" pid="648" name="T4?L13">
    <vt:lpwstr>Удельный вес расхода топлива на электроэнергию</vt:lpwstr>
  </property>
  <property fmtid="{D5CDD505-2E9C-101B-9397-08002B2CF9AE}" pid="649" name="T4?L14">
    <vt:lpwstr>Топливная составляющая тарифа</vt:lpwstr>
  </property>
  <property fmtid="{D5CDD505-2E9C-101B-9397-08002B2CF9AE}" pid="650" name="T4?L2">
    <vt:lpwstr>Доля потребления топлива - всего</vt:lpwstr>
  </property>
  <property fmtid="{D5CDD505-2E9C-101B-9397-08002B2CF9AE}" pid="651" name="T4?L2.1">
    <vt:lpwstr>Доля потребления топлива - по видам топлива</vt:lpwstr>
  </property>
  <property fmtid="{D5CDD505-2E9C-101B-9397-08002B2CF9AE}" pid="652" name="T4?L2.x">
    <vt:lpwstr>Доля потребления топлива - по видам топлива</vt:lpwstr>
  </property>
  <property fmtid="{D5CDD505-2E9C-101B-9397-08002B2CF9AE}" pid="653" name="T4?L3.1">
    <vt:lpwstr>Переводной коэффициент для топлива - по видам топлива</vt:lpwstr>
  </property>
  <property fmtid="{D5CDD505-2E9C-101B-9397-08002B2CF9AE}" pid="654" name="T4?L3.x">
    <vt:lpwstr>Переводной коэффициент - по видам топлива</vt:lpwstr>
  </property>
  <property fmtid="{D5CDD505-2E9C-101B-9397-08002B2CF9AE}" pid="655" name="T4?L4.1">
    <vt:lpwstr>Расход натурального топлива - по видам топлива</vt:lpwstr>
  </property>
  <property fmtid="{D5CDD505-2E9C-101B-9397-08002B2CF9AE}" pid="656" name="T4?L5.1">
    <vt:lpwstr>Цена натурального топлива - по видам топлива</vt:lpwstr>
  </property>
  <property fmtid="{D5CDD505-2E9C-101B-9397-08002B2CF9AE}" pid="657" name="T4?L6">
    <vt:lpwstr>Стоимость натурального топлива - всего</vt:lpwstr>
  </property>
  <property fmtid="{D5CDD505-2E9C-101B-9397-08002B2CF9AE}" pid="658" name="T4?L6.1">
    <vt:lpwstr>Стоимость натурального топлива - по видам топлива</vt:lpwstr>
  </property>
  <property fmtid="{D5CDD505-2E9C-101B-9397-08002B2CF9AE}" pid="659" name="T4?L6.2">
    <vt:lpwstr>Стоимость натурального топлива - на производство электроэнергии</vt:lpwstr>
  </property>
  <property fmtid="{D5CDD505-2E9C-101B-9397-08002B2CF9AE}" pid="660" name="T4?L7.1">
    <vt:lpwstr>Средний тариф на ж/д перевозки по видам топлива</vt:lpwstr>
  </property>
  <property fmtid="{D5CDD505-2E9C-101B-9397-08002B2CF9AE}" pid="661" name="T4?L8">
    <vt:lpwstr>Стоимость ж/д перевозок - всего</vt:lpwstr>
  </property>
  <property fmtid="{D5CDD505-2E9C-101B-9397-08002B2CF9AE}" pid="662" name="T4?L8.1">
    <vt:lpwstr>Стоимость ж/д перевозок - по видам топлива</vt:lpwstr>
  </property>
  <property fmtid="{D5CDD505-2E9C-101B-9397-08002B2CF9AE}" pid="663" name="T4?L8.2">
    <vt:lpwstr>Стоимость ж/д перевозок - на производство электроэнергии</vt:lpwstr>
  </property>
  <property fmtid="{D5CDD505-2E9C-101B-9397-08002B2CF9AE}" pid="664" name="T4?L9">
    <vt:lpwstr>Стоимость натурального топлива с учетом перевозки - всего</vt:lpwstr>
  </property>
  <property fmtid="{D5CDD505-2E9C-101B-9397-08002B2CF9AE}" pid="665" name="T4?L9.1">
    <vt:lpwstr>Стоимость натурального топлива с учетом перевозки - по видам топлива</vt:lpwstr>
  </property>
  <property fmtid="{D5CDD505-2E9C-101B-9397-08002B2CF9AE}" pid="666" name="T4?L9.2">
    <vt:lpwstr>Стоимость натурального топлива с учетом перевозки - на производство электроэнергии</vt:lpwstr>
  </property>
  <property fmtid="{D5CDD505-2E9C-101B-9397-08002B2CF9AE}" pid="667" name="T4?item_ext?ГАЗ">
    <vt:lpwstr>природный газ</vt:lpwstr>
  </property>
  <property fmtid="{D5CDD505-2E9C-101B-9397-08002B2CF9AE}" pid="668" name="T5?L1">
    <vt:lpwstr>Стоимость услуги (в руб.) в расчете на 1 чел. в месяц по состоянию на 01.01.2006</vt:lpwstr>
  </property>
  <property fmtid="{D5CDD505-2E9C-101B-9397-08002B2CF9AE}" pid="669" name="T5?L1.1">
    <vt:lpwstr>Балансовая стоимость основных фондов на начало периода - по группам ОС</vt:lpwstr>
  </property>
  <property fmtid="{D5CDD505-2E9C-101B-9397-08002B2CF9AE}" pid="670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671" name="T5?L2.1">
    <vt:lpwstr>Ввод основных производственных фондов - по группам ОС</vt:lpwstr>
  </property>
  <property fmtid="{D5CDD505-2E9C-101B-9397-08002B2CF9AE}" pid="672" name="T5?L3">
    <vt:lpwstr>Численность населения, принимаемая в расчете</vt:lpwstr>
  </property>
  <property fmtid="{D5CDD505-2E9C-101B-9397-08002B2CF9AE}" pid="673" name="T5?L3.1">
    <vt:lpwstr>Выбытие основных производственных фондов - по группам ОС</vt:lpwstr>
  </property>
  <property fmtid="{D5CDD505-2E9C-101B-9397-08002B2CF9AE}" pid="674" name="T5?L4">
    <vt:lpwstr>Количество м2 обслуживаемой жилой площади</vt:lpwstr>
  </property>
  <property fmtid="{D5CDD505-2E9C-101B-9397-08002B2CF9AE}" pid="675" name="T5?L4.1">
    <vt:lpwstr>Среднегодовая стоимость основных производственных фондов - по группам ОС</vt:lpwstr>
  </property>
  <property fmtid="{D5CDD505-2E9C-101B-9397-08002B2CF9AE}" pid="676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677" name="T5?L5.1">
    <vt:lpwstr>Норма амортизационных отчислений - по группам ОС</vt:lpwstr>
  </property>
  <property fmtid="{D5CDD505-2E9C-101B-9397-08002B2CF9AE}" pid="678" name="T5?L6">
    <vt:lpwstr>Компенсация за счет изменения тарифов для других групп потребителей</vt:lpwstr>
  </property>
  <property fmtid="{D5CDD505-2E9C-101B-9397-08002B2CF9AE}" pid="679" name="T5?L6.1">
    <vt:lpwstr>Сумма амортизационных отчисдений - по группам ОС</vt:lpwstr>
  </property>
  <property fmtid="{D5CDD505-2E9C-101B-9397-08002B2CF9AE}" pid="680" name="T5?L7">
    <vt:lpwstr>Компенсация за счет средств бюджета Муниципального образования</vt:lpwstr>
  </property>
  <property fmtid="{D5CDD505-2E9C-101B-9397-08002B2CF9AE}" pid="681" name="T5?L8">
    <vt:lpwstr>Компенсация за счет средств бюджета субъекта Российской Федерации</vt:lpwstr>
  </property>
  <property fmtid="{D5CDD505-2E9C-101B-9397-08002B2CF9AE}" pid="682" name="T5?L9">
    <vt:lpwstr>Некомпенсированная часть</vt:lpwstr>
  </property>
  <property fmtid="{D5CDD505-2E9C-101B-9397-08002B2CF9AE}" pid="683" name="T6.1?L1">
    <vt:lpwstr>Тарифная стака рабочего 1-го разряда</vt:lpwstr>
  </property>
  <property fmtid="{D5CDD505-2E9C-101B-9397-08002B2CF9AE}" pid="684" name="T6.1?L2">
    <vt:lpwstr>Индекс потребительских цен</vt:lpwstr>
  </property>
  <property fmtid="{D5CDD505-2E9C-101B-9397-08002B2CF9AE}" pid="685" name="T6.2?L1">
    <vt:lpwstr>Тарифная ставка рабочего 1-го разряда</vt:lpwstr>
  </property>
  <property fmtid="{D5CDD505-2E9C-101B-9397-08002B2CF9AE}" pid="686" name="T6.2?L2">
    <vt:lpwstr>Индекс потребительских цен</vt:lpwstr>
  </property>
  <property fmtid="{D5CDD505-2E9C-101B-9397-08002B2CF9AE}" pid="687" name="T6?L1.1">
    <vt:lpwstr>Нормативная численность персонала</vt:lpwstr>
  </property>
  <property fmtid="{D5CDD505-2E9C-101B-9397-08002B2CF9AE}" pid="688" name="T6?L1.1.1">
    <vt:lpwstr>Нормативная численность персонала - привлеченный персонал</vt:lpwstr>
  </property>
  <property fmtid="{D5CDD505-2E9C-101B-9397-08002B2CF9AE}" pid="689" name="T6?L1.2">
    <vt:lpwstr>Нормативная численность ППП</vt:lpwstr>
  </property>
  <property fmtid="{D5CDD505-2E9C-101B-9397-08002B2CF9AE}" pid="690" name="T6?L1.2.1">
    <vt:lpwstr>Нормативная численность ППП без привлеченного персонала</vt:lpwstr>
  </property>
  <property fmtid="{D5CDD505-2E9C-101B-9397-08002B2CF9AE}" pid="691" name="T6?L1.3">
    <vt:lpwstr>Фактическая численность персонала</vt:lpwstr>
  </property>
  <property fmtid="{D5CDD505-2E9C-101B-9397-08002B2CF9AE}" pid="692" name="T6?L1.3.1">
    <vt:lpwstr>Процент отношения фактической численности персонала к нормативу</vt:lpwstr>
  </property>
  <property fmtid="{D5CDD505-2E9C-101B-9397-08002B2CF9AE}" pid="693" name="T6?L1.4">
    <vt:lpwstr>Численность на вводы по нормативу</vt:lpwstr>
  </property>
  <property fmtid="{D5CDD505-2E9C-101B-9397-08002B2CF9AE}" pid="694" name="T6?L1.5">
    <vt:lpwstr>Численность персонала, принятая для расчета</vt:lpwstr>
  </property>
  <property fmtid="{D5CDD505-2E9C-101B-9397-08002B2CF9AE}" pid="695" name="T6?L2.1">
    <vt:lpwstr>Тарифная ставка рабочего 1-го разряда</vt:lpwstr>
  </property>
  <property fmtid="{D5CDD505-2E9C-101B-9397-08002B2CF9AE}" pid="696" name="T6?L2.10">
    <vt:lpwstr>Среднемесячная оплата труда на 1 работника</vt:lpwstr>
  </property>
  <property fmtid="{D5CDD505-2E9C-101B-9397-08002B2CF9AE}" pid="697" name="T6?L2.2">
    <vt:lpwstr>Средняя ступень оплаты труда</vt:lpwstr>
  </property>
  <property fmtid="{D5CDD505-2E9C-101B-9397-08002B2CF9AE}" pid="698" name="T6?L2.3">
    <vt:lpwstr>Тарифный коэффициент, соответствующий ступени по оплате труда</vt:lpwstr>
  </property>
  <property fmtid="{D5CDD505-2E9C-101B-9397-08002B2CF9AE}" pid="699" name="T6?L2.4">
    <vt:lpwstr>Среднемесячная тарифная ставка ППП</vt:lpwstr>
  </property>
  <property fmtid="{D5CDD505-2E9C-101B-9397-08002B2CF9AE}" pid="700" name="T6?L2.5.1">
    <vt:lpwstr>Выплаты, связанные с режимом работы, с условиями труда - процент выплаты</vt:lpwstr>
  </property>
  <property fmtid="{D5CDD505-2E9C-101B-9397-08002B2CF9AE}" pid="701" name="T6?L2.5.2">
    <vt:lpwstr>Выплаты, связанные с режимом работы, с условиями труда - сумма выплат</vt:lpwstr>
  </property>
  <property fmtid="{D5CDD505-2E9C-101B-9397-08002B2CF9AE}" pid="702" name="T6?L2.6.1">
    <vt:lpwstr>Текущее премирование - процент выплаты</vt:lpwstr>
  </property>
  <property fmtid="{D5CDD505-2E9C-101B-9397-08002B2CF9AE}" pid="703" name="T6?L2.6.2">
    <vt:lpwstr>Текущее премирование - сумма выплат</vt:lpwstr>
  </property>
  <property fmtid="{D5CDD505-2E9C-101B-9397-08002B2CF9AE}" pid="704" name="T6?L2.7.1">
    <vt:lpwstr>Вознаграждение за выслугу лет - процент выплаты</vt:lpwstr>
  </property>
  <property fmtid="{D5CDD505-2E9C-101B-9397-08002B2CF9AE}" pid="705" name="T6?L2.7.2">
    <vt:lpwstr>Вознаграждение за выслугу лет - сумма выплат</vt:lpwstr>
  </property>
  <property fmtid="{D5CDD505-2E9C-101B-9397-08002B2CF9AE}" pid="706" name="T6?L2.8.1">
    <vt:lpwstr>Выплаты по итогам года - процент выплаты</vt:lpwstr>
  </property>
  <property fmtid="{D5CDD505-2E9C-101B-9397-08002B2CF9AE}" pid="707" name="T6?L2.8.2">
    <vt:lpwstr>Выплаты по итогам года - сумма выплат</vt:lpwstr>
  </property>
  <property fmtid="{D5CDD505-2E9C-101B-9397-08002B2CF9AE}" pid="708" name="T6?L2.9.1">
    <vt:lpwstr>Выплаты по районному коэффициенту и северные надбавки - процент выплаты</vt:lpwstr>
  </property>
  <property fmtid="{D5CDD505-2E9C-101B-9397-08002B2CF9AE}" pid="709" name="T6?L2.9.2">
    <vt:lpwstr>Выплаты по районному коэффициенту и северные надбавки - сумма выплат</vt:lpwstr>
  </property>
  <property fmtid="{D5CDD505-2E9C-101B-9397-08002B2CF9AE}" pid="710" name="T6?L3.1">
    <vt:lpwstr>Льготный проезд к месту отдыха</vt:lpwstr>
  </property>
  <property fmtid="{D5CDD505-2E9C-101B-9397-08002B2CF9AE}" pid="711" name="T6?L3.2">
    <vt:lpwstr>По постановлению N1206 от 3.11.94</vt:lpwstr>
  </property>
  <property fmtid="{D5CDD505-2E9C-101B-9397-08002B2CF9AE}" pid="712" name="T6?L3.3">
    <vt:lpwstr>Средства на оплату труда ППП - итого</vt:lpwstr>
  </property>
  <property fmtid="{D5CDD505-2E9C-101B-9397-08002B2CF9AE}" pid="713" name="T6?L4.1">
    <vt:lpwstr>Фактическая численность непромышленной группы</vt:lpwstr>
  </property>
  <property fmtid="{D5CDD505-2E9C-101B-9397-08002B2CF9AE}" pid="714" name="T6?L4.2">
    <vt:lpwstr>Планируемая численность непромышленной группы</vt:lpwstr>
  </property>
  <property fmtid="{D5CDD505-2E9C-101B-9397-08002B2CF9AE}" pid="715" name="T6?L4.3">
    <vt:lpwstr>Расчетная средняя зарплата непромышленной группы</vt:lpwstr>
  </property>
  <property fmtid="{D5CDD505-2E9C-101B-9397-08002B2CF9AE}" pid="716" name="T6?L4.4">
    <vt:lpwstr>Льготный проезд к месту отдыха по непромышленной группе</vt:lpwstr>
  </property>
  <property fmtid="{D5CDD505-2E9C-101B-9397-08002B2CF9AE}" pid="717" name="T6?L4.5">
    <vt:lpwstr>По постановлению N1206 от 3.11.94 - непромышленной группе</vt:lpwstr>
  </property>
  <property fmtid="{D5CDD505-2E9C-101B-9397-08002B2CF9AE}" pid="718" name="T6?L4.6">
    <vt:lpwstr>ФОТ непромышленной группы - итого</vt:lpwstr>
  </property>
  <property fmtid="{D5CDD505-2E9C-101B-9397-08002B2CF9AE}" pid="719" name="T6?L4.7">
    <vt:lpwstr>Коэффициент для расчета по непромышленной группе</vt:lpwstr>
  </property>
  <property fmtid="{D5CDD505-2E9C-101B-9397-08002B2CF9AE}" pid="720" name="T7?L1">
    <vt:lpwstr>Расходы на вспомогательные материалы, по видам расходов</vt:lpwstr>
  </property>
  <property fmtid="{D5CDD505-2E9C-101B-9397-08002B2CF9AE}" pid="721" name="T7?L1.1">
    <vt:lpwstr>Итого вспомогательные материалы</vt:lpwstr>
  </property>
  <property fmtid="{D5CDD505-2E9C-101B-9397-08002B2CF9AE}" pid="722" name="T7?L2">
    <vt:lpwstr>Запасные части для ремонта оборудования</vt:lpwstr>
  </property>
  <property fmtid="{D5CDD505-2E9C-101B-9397-08002B2CF9AE}" pid="723" name="T7?L3">
    <vt:lpwstr>Малоценные и быстроизнашивающиеся предметы</vt:lpwstr>
  </property>
  <property fmtid="{D5CDD505-2E9C-101B-9397-08002B2CF9AE}" pid="724" name="T7?L4">
    <vt:lpwstr>Плата за воду, забираемую из  водохоз. систем</vt:lpwstr>
  </property>
  <property fmtid="{D5CDD505-2E9C-101B-9397-08002B2CF9AE}" pid="725" name="T7?L5">
    <vt:lpwstr>Плата за сброс сточных вод</vt:lpwstr>
  </property>
  <property fmtid="{D5CDD505-2E9C-101B-9397-08002B2CF9AE}" pid="726" name="T7?L6">
    <vt:lpwstr>Прочие материалы</vt:lpwstr>
  </property>
  <property fmtid="{D5CDD505-2E9C-101B-9397-08002B2CF9AE}" pid="727" name="T7?L7">
    <vt:lpwstr>Итого вспомогательные материалы</vt:lpwstr>
  </property>
  <property fmtid="{D5CDD505-2E9C-101B-9397-08002B2CF9AE}" pid="728" name="T8?L1">
    <vt:lpwstr>Объем ремонтных работ - всего</vt:lpwstr>
  </property>
  <property fmtid="{D5CDD505-2E9C-101B-9397-08002B2CF9AE}" pid="729" name="T8?L1.1">
    <vt:lpwstr>Объем ремонтных работ - подряд</vt:lpwstr>
  </property>
  <property fmtid="{D5CDD505-2E9C-101B-9397-08002B2CF9AE}" pid="730" name="T8?L1.2">
    <vt:lpwstr>Объем ремонтных работ - хозспособ</vt:lpwstr>
  </property>
  <property fmtid="{D5CDD505-2E9C-101B-9397-08002B2CF9AE}" pid="731" name="T8?L2">
    <vt:lpwstr>Средства на оплату труда - всего</vt:lpwstr>
  </property>
  <property fmtid="{D5CDD505-2E9C-101B-9397-08002B2CF9AE}" pid="732" name="T8?L2.1">
    <vt:lpwstr>Средства на оплату труда - подряд</vt:lpwstr>
  </property>
  <property fmtid="{D5CDD505-2E9C-101B-9397-08002B2CF9AE}" pid="733" name="T8?L2.2">
    <vt:lpwstr>Средства на оплату труда - хозспособ</vt:lpwstr>
  </property>
  <property fmtid="{D5CDD505-2E9C-101B-9397-08002B2CF9AE}" pid="734" name="T8?L3">
    <vt:lpwstr>Начисления и отчисления, связанные с оплатой труда - всего</vt:lpwstr>
  </property>
  <property fmtid="{D5CDD505-2E9C-101B-9397-08002B2CF9AE}" pid="735" name="T8?L3.1">
    <vt:lpwstr>Начисления и отчисления, связанные с оплатой труда - подряд</vt:lpwstr>
  </property>
  <property fmtid="{D5CDD505-2E9C-101B-9397-08002B2CF9AE}" pid="736" name="T8?L3.2">
    <vt:lpwstr>Начисления и отчисления, связанные с оплатой труда - хозспособ</vt:lpwstr>
  </property>
  <property fmtid="{D5CDD505-2E9C-101B-9397-08002B2CF9AE}" pid="737" name="T8?L4">
    <vt:lpwstr>Материалы и другие виды материальных затрат - всего</vt:lpwstr>
  </property>
  <property fmtid="{D5CDD505-2E9C-101B-9397-08002B2CF9AE}" pid="738" name="T8?L4.1">
    <vt:lpwstr>Материалы и другие виды материальных затрат - подряд</vt:lpwstr>
  </property>
  <property fmtid="{D5CDD505-2E9C-101B-9397-08002B2CF9AE}" pid="739" name="T8?L4.2">
    <vt:lpwstr>Материалы и другие виды материальных затрат - хозспособ</vt:lpwstr>
  </property>
  <property fmtid="{D5CDD505-2E9C-101B-9397-08002B2CF9AE}" pid="740" name="T8?L5">
    <vt:lpwstr>Запасные части - всего</vt:lpwstr>
  </property>
  <property fmtid="{D5CDD505-2E9C-101B-9397-08002B2CF9AE}" pid="741" name="T8?L5.1">
    <vt:lpwstr>Запасные части - подряд</vt:lpwstr>
  </property>
  <property fmtid="{D5CDD505-2E9C-101B-9397-08002B2CF9AE}" pid="742" name="T8?L5.2">
    <vt:lpwstr>Запасные части - хозспособ</vt:lpwstr>
  </property>
  <property fmtid="{D5CDD505-2E9C-101B-9397-08002B2CF9AE}" pid="743" name="T8?L6">
    <vt:lpwstr>Другие виды расходов (накладные и прибыль) - всего</vt:lpwstr>
  </property>
  <property fmtid="{D5CDD505-2E9C-101B-9397-08002B2CF9AE}" pid="744" name="T8?L6.1">
    <vt:lpwstr>Другие виды расходов (накладные и прибыль) - подряд</vt:lpwstr>
  </property>
  <property fmtid="{D5CDD505-2E9C-101B-9397-08002B2CF9AE}" pid="745" name="T8?L6.2">
    <vt:lpwstr>Другие виды расходов (накладные и прибыль) - хозспособ</vt:lpwstr>
  </property>
  <property fmtid="{D5CDD505-2E9C-101B-9397-08002B2CF9AE}" pid="746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747" name="T8?L7.1">
    <vt:lpwstr>Ремонтный фонд - подряд</vt:lpwstr>
  </property>
  <property fmtid="{D5CDD505-2E9C-101B-9397-08002B2CF9AE}" pid="748" name="T8?L7.2">
    <vt:lpwstr>Ремонтный фонд - хозспособ без оплаты труда с начислениями на соц. нужды</vt:lpwstr>
  </property>
  <property fmtid="{D5CDD505-2E9C-101B-9397-08002B2CF9AE}" pid="749" name="T8?L8.1">
    <vt:lpwstr>Количество капитальных ремонтов</vt:lpwstr>
  </property>
  <property fmtid="{D5CDD505-2E9C-101B-9397-08002B2CF9AE}" pid="750" name="T8?L8.2">
    <vt:lpwstr>Количество средних ремонтов</vt:lpwstr>
  </property>
  <property fmtid="{D5CDD505-2E9C-101B-9397-08002B2CF9AE}" pid="751" name="T8?L8.3">
    <vt:lpwstr>Количество текущих ремонтов</vt:lpwstr>
  </property>
  <property fmtid="{D5CDD505-2E9C-101B-9397-08002B2CF9AE}" pid="752" name="T8?L9">
    <vt:lpwstr>Объем ремонтов</vt:lpwstr>
  </property>
  <property fmtid="{D5CDD505-2E9C-101B-9397-08002B2CF9AE}" pid="753" name="T8?L9.1">
    <vt:lpwstr>Объем типовых ремонтов</vt:lpwstr>
  </property>
  <property fmtid="{D5CDD505-2E9C-101B-9397-08002B2CF9AE}" pid="754" name="T8?L9.2">
    <vt:lpwstr>Объем сверхтиповых ремонтов</vt:lpwstr>
  </property>
  <property fmtid="{D5CDD505-2E9C-101B-9397-08002B2CF9AE}" pid="755" name="T9?L1">
    <vt:lpwstr>Полезный отпуск электроэнергии</vt:lpwstr>
  </property>
  <property fmtid="{D5CDD505-2E9C-101B-9397-08002B2CF9AE}" pid="756" name="T9?L2">
    <vt:lpwstr>Установленная мощность на 1 января года, предшествующего расчетному периоду</vt:lpwstr>
  </property>
  <property fmtid="{D5CDD505-2E9C-101B-9397-08002B2CF9AE}" pid="757" name="T9?L2.1">
    <vt:lpwstr>Тариф на услуги ЦДР ФОРЭМ</vt:lpwstr>
  </property>
  <property fmtid="{D5CDD505-2E9C-101B-9397-08002B2CF9AE}" pid="758" name="T9?L2.2">
    <vt:lpwstr>Сумма платы за услуги ЦДР ФОРЭМ</vt:lpwstr>
  </property>
  <property fmtid="{D5CDD505-2E9C-101B-9397-08002B2CF9AE}" pid="759" name="T9?L3">
    <vt:lpwstr>НВВ от реализации электроэнергии</vt:lpwstr>
  </property>
  <property fmtid="{D5CDD505-2E9C-101B-9397-08002B2CF9AE}" pid="760" name="T9?L3.1">
    <vt:lpwstr>Услуги ЦФР - тариф</vt:lpwstr>
  </property>
  <property fmtid="{D5CDD505-2E9C-101B-9397-08002B2CF9AE}" pid="761" name="T9?L3.2">
    <vt:lpwstr>Услуги ЦФР - ежемесячное вознаграждение</vt:lpwstr>
  </property>
  <property fmtid="{D5CDD505-2E9C-101B-9397-08002B2CF9AE}" pid="762" name="T9?L3.3">
    <vt:lpwstr>Услуги ЦФР - сумма</vt:lpwstr>
  </property>
  <property fmtid="{D5CDD505-2E9C-101B-9397-08002B2CF9AE}" pid="763" name="T9?L4">
    <vt:lpwstr>Услуги ЦФР, всего</vt:lpwstr>
  </property>
  <property fmtid="{D5CDD505-2E9C-101B-9397-08002B2CF9AE}" pid="764" name="T9?L4.1">
    <vt:lpwstr>Услуги ЦФР - тариф</vt:lpwstr>
  </property>
  <property fmtid="{D5CDD505-2E9C-101B-9397-08002B2CF9AE}" pid="765" name="T9?L4.1.1">
    <vt:lpwstr>Услуги ЦФР - тариф (%)</vt:lpwstr>
  </property>
  <property fmtid="{D5CDD505-2E9C-101B-9397-08002B2CF9AE}" pid="766" name="T9?L4.1.2">
    <vt:lpwstr>Услуги ЦФР - тариф (сумма)</vt:lpwstr>
  </property>
  <property fmtid="{D5CDD505-2E9C-101B-9397-08002B2CF9AE}" pid="767" name="T9?L4.2">
    <vt:lpwstr>Услуги ЦФР - ежемесячное вознаграждение</vt:lpwstr>
  </property>
  <property fmtid="{D5CDD505-2E9C-101B-9397-08002B2CF9AE}" pid="768" name="T9?L4.2.1">
    <vt:lpwstr>Услуги ЦФР - ежемесячное вознаграждение</vt:lpwstr>
  </property>
  <property fmtid="{D5CDD505-2E9C-101B-9397-08002B2CF9AE}" pid="769" name="T9?L4.2.2">
    <vt:lpwstr>Услуги ЦФР - всего за год</vt:lpwstr>
  </property>
  <property fmtid="{D5CDD505-2E9C-101B-9397-08002B2CF9AE}" pid="770" name="T9?L4.3">
    <vt:lpwstr>Услуги ЦФР - сумма</vt:lpwstr>
  </property>
  <property fmtid="{D5CDD505-2E9C-101B-9397-08002B2CF9AE}" pid="77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772" name="T9?L5.1">
    <vt:lpwstr>Услуги НП АТС - тариф</vt:lpwstr>
  </property>
  <property fmtid="{D5CDD505-2E9C-101B-9397-08002B2CF9AE}" pid="773" name="T9?L5.2">
    <vt:lpwstr>Услуги НП АТС - сумма</vt:lpwstr>
  </property>
  <property fmtid="{D5CDD505-2E9C-101B-9397-08002B2CF9AE}" pid="774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75" name="T9?L6.1">
    <vt:lpwstr>Услуги СО-ЦДУ ЕЭС - тариф</vt:lpwstr>
  </property>
  <property fmtid="{D5CDD505-2E9C-101B-9397-08002B2CF9AE}" pid="776" name="T9?L6.2">
    <vt:lpwstr>Услуги СО-ЦДУ ЕЭС - сумма</vt:lpwstr>
  </property>
  <property fmtid="{D5CDD505-2E9C-101B-9397-08002B2CF9AE}" pid="777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78" name="Validate">
    <vt:lpwstr>#REFERENCEDDATA#\GRESv.xsl</vt:lpwstr>
  </property>
  <property fmtid="{D5CDD505-2E9C-101B-9397-08002B2CF9AE}" pid="779" name="Version">
    <vt:lpwstr>OREP.EN.INV.2010</vt:lpwstr>
  </property>
  <property fmtid="{D5CDD505-2E9C-101B-9397-08002B2CF9AE}" pid="780" name="XslViewFilePath">
    <vt:lpwstr>C:\Program Files\Compulink\CEM\taremo_ias_REPOSITORY\REFERENCEDDATA\show.xsl</vt:lpwstr>
  </property>
  <property fmtid="{D5CDD505-2E9C-101B-9397-08002B2CF9AE}" pid="781" name="XsltDocFilePath">
    <vt:lpwstr>C:\Program Files\Compulink\CEM\taremo_ias_REPOSITORY\REFERENCEDDATA</vt:lpwstr>
  </property>
  <property fmtid="{D5CDD505-2E9C-101B-9397-08002B2CF9AE}" pid="782" name="entityid">
    <vt:lpwstr>123456</vt:lpwstr>
  </property>
</Properties>
</file>